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firstSheet="2" activeTab="6"/>
  </bookViews>
  <sheets>
    <sheet name="Payback Period" sheetId="1" r:id="rId1"/>
    <sheet name="Discounted Payback Period" sheetId="2" r:id="rId2"/>
    <sheet name="Net Present Value" sheetId="3" r:id="rId3"/>
    <sheet name="Profitability Index (台南公司)" sheetId="4" r:id="rId4"/>
    <sheet name="Profitability Index" sheetId="5" r:id="rId5"/>
    <sheet name="IRR" sheetId="6" r:id="rId6"/>
    <sheet name="MIRR (宣萱公司)" sheetId="7" r:id="rId7"/>
    <sheet name="MIRR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<sst xmlns="http://schemas.openxmlformats.org/spreadsheetml/2006/main" count="71" uniqueCount="43">
  <si>
    <t>年度</t>
  </si>
  <si>
    <t>現金流量</t>
  </si>
  <si>
    <t>折現因子</t>
  </si>
  <si>
    <t>現值</t>
  </si>
  <si>
    <r>
      <t>折現率</t>
    </r>
    <r>
      <rPr>
        <b/>
        <sz val="12"/>
        <rFont val="Arial"/>
        <family val="2"/>
      </rPr>
      <t xml:space="preserve"> =</t>
    </r>
  </si>
  <si>
    <t>回收餘額</t>
  </si>
  <si>
    <t>Payback Period =</t>
  </si>
  <si>
    <t>years</t>
  </si>
  <si>
    <r>
      <t>折現率</t>
    </r>
    <r>
      <rPr>
        <b/>
        <sz val="12"/>
        <rFont val="Arial"/>
        <family val="2"/>
      </rPr>
      <t xml:space="preserve"> =</t>
    </r>
  </si>
  <si>
    <t>年度</t>
  </si>
  <si>
    <t>現金流量</t>
  </si>
  <si>
    <t>折現因子</t>
  </si>
  <si>
    <t>現值</t>
  </si>
  <si>
    <t>回收餘額</t>
  </si>
  <si>
    <t>years</t>
  </si>
  <si>
    <r>
      <t>折現率</t>
    </r>
    <r>
      <rPr>
        <b/>
        <sz val="12"/>
        <rFont val="Arial"/>
        <family val="2"/>
      </rPr>
      <t xml:space="preserve"> =</t>
    </r>
  </si>
  <si>
    <t>年度</t>
  </si>
  <si>
    <t>現金流量</t>
  </si>
  <si>
    <t>折現因子</t>
  </si>
  <si>
    <t>現值</t>
  </si>
  <si>
    <t>Discounted Payback Period =</t>
  </si>
  <si>
    <t>Net Present Value =</t>
  </si>
  <si>
    <t>Net Present Value =</t>
  </si>
  <si>
    <t>Internal Rate of Return (IRR)</t>
  </si>
  <si>
    <t>IRR =</t>
  </si>
  <si>
    <t>年度</t>
  </si>
  <si>
    <t>現金流量</t>
  </si>
  <si>
    <t>折現因子</t>
  </si>
  <si>
    <t>現值</t>
  </si>
  <si>
    <t>MIRR =</t>
  </si>
  <si>
    <t>WACC =</t>
  </si>
  <si>
    <t>終值因子</t>
  </si>
  <si>
    <t>終值</t>
  </si>
  <si>
    <r>
      <t>MIRR</t>
    </r>
    <r>
      <rPr>
        <sz val="12"/>
        <rFont val="新細明體"/>
        <family val="1"/>
      </rPr>
      <t>試算</t>
    </r>
  </si>
  <si>
    <r>
      <t>折現率</t>
    </r>
    <r>
      <rPr>
        <b/>
        <sz val="12"/>
        <rFont val="Arial"/>
        <family val="2"/>
      </rPr>
      <t xml:space="preserve"> =</t>
    </r>
  </si>
  <si>
    <t>Profitabily Index =</t>
  </si>
  <si>
    <t xml:space="preserve">  &gt;&gt;&gt;&gt; 0</t>
  </si>
  <si>
    <t>NPV</t>
  </si>
  <si>
    <t>&gt;&gt;&gt;0</t>
  </si>
  <si>
    <t>WACC (k) =</t>
  </si>
  <si>
    <t>現金流出現值 =</t>
  </si>
  <si>
    <t>現金流入終值的現值 =</t>
  </si>
  <si>
    <r>
      <t>(</t>
    </r>
    <r>
      <rPr>
        <b/>
        <sz val="12"/>
        <color indexed="10"/>
        <rFont val="細明體"/>
        <family val="3"/>
      </rPr>
      <t>投資計畫的資金成本</t>
    </r>
    <r>
      <rPr>
        <b/>
        <sz val="12"/>
        <color indexed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</si>
</sst>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_ "/>
    <numFmt numFmtId="179" formatCode="0_ "/>
    <numFmt numFmtId="180" formatCode="0.00_ "/>
    <numFmt numFmtId="181" formatCode="0.000_ "/>
    <numFmt numFmtId="182" formatCode="0.0%"/>
    <numFmt numFmtId="183" formatCode="0.00000000_ "/>
    <numFmt numFmtId="184" formatCode="0.000000000_ "/>
    <numFmt numFmtId="185" formatCode="0.0000000_ "/>
    <numFmt numFmtId="186" formatCode="0.000000_ "/>
    <numFmt numFmtId="187" formatCode="0.00000_ "/>
    <numFmt numFmtId="188" formatCode="0.0000_ "/>
    <numFmt numFmtId="189" formatCode="_-* #,##0.000_-;\-* #,##0.000_-;_-* &quot;-&quot;???_-;_-@_-"/>
    <numFmt numFmtId="190" formatCode="_-* #,##0.000_-;\-* #,##0.000_-;_-* &quot;-&quot;??_-;_-@_-"/>
    <numFmt numFmtId="191" formatCode="0.00000"/>
    <numFmt numFmtId="192" formatCode="0.0000"/>
    <numFmt numFmtId="193" formatCode="0.000"/>
    <numFmt numFmtId="194" formatCode="0.0"/>
  </numFmts>
  <fonts count="46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0"/>
      <name val="新細明體"/>
      <family val="1"/>
    </font>
    <font>
      <b/>
      <sz val="12"/>
      <name val="細明體"/>
      <family val="3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10"/>
      <name val="Arial"/>
      <family val="2"/>
    </font>
    <font>
      <b/>
      <sz val="12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7" fontId="3" fillId="0" borderId="0" xfId="33" applyNumberFormat="1" applyFont="1" applyAlignment="1">
      <alignment vertical="center"/>
    </xf>
    <xf numFmtId="181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0" fontId="4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4" fillId="0" borderId="0" xfId="33" applyNumberFormat="1" applyFont="1" applyAlignment="1">
      <alignment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82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7" fillId="33" borderId="0" xfId="0" applyFont="1" applyFill="1" applyAlignment="1">
      <alignment vertical="center"/>
    </xf>
    <xf numFmtId="177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177" fontId="3" fillId="33" borderId="0" xfId="33" applyNumberFormat="1" applyFont="1" applyFill="1" applyAlignment="1">
      <alignment vertical="center"/>
    </xf>
    <xf numFmtId="177" fontId="3" fillId="34" borderId="0" xfId="33" applyNumberFormat="1" applyFont="1" applyFill="1" applyAlignment="1">
      <alignment vertical="center"/>
    </xf>
    <xf numFmtId="177" fontId="3" fillId="35" borderId="0" xfId="33" applyNumberFormat="1" applyFont="1" applyFill="1" applyAlignment="1">
      <alignment vertical="center"/>
    </xf>
    <xf numFmtId="0" fontId="44" fillId="0" borderId="0" xfId="0" applyFont="1" applyAlignment="1">
      <alignment vertical="center"/>
    </xf>
    <xf numFmtId="10" fontId="44" fillId="36" borderId="0" xfId="0" applyNumberFormat="1" applyFont="1" applyFill="1" applyAlignment="1">
      <alignment vertical="center"/>
    </xf>
    <xf numFmtId="190" fontId="4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177" fontId="3" fillId="0" borderId="10" xfId="33" applyNumberFormat="1" applyFont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4" fillId="0" borderId="0" xfId="33" applyNumberFormat="1" applyFont="1" applyBorder="1" applyAlignment="1">
      <alignment vertical="center"/>
    </xf>
    <xf numFmtId="177" fontId="3" fillId="0" borderId="0" xfId="33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10" fontId="4" fillId="36" borderId="0" xfId="0" applyNumberFormat="1" applyFont="1" applyFill="1" applyAlignment="1">
      <alignment vertical="center"/>
    </xf>
    <xf numFmtId="177" fontId="44" fillId="36" borderId="0" xfId="0" applyNumberFormat="1" applyFont="1" applyFill="1" applyAlignment="1">
      <alignment vertical="center"/>
    </xf>
    <xf numFmtId="1" fontId="44" fillId="36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177" fontId="44" fillId="36" borderId="0" xfId="33" applyNumberFormat="1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連結的儲存格" xfId="40"/>
    <cellStyle name="Currency" xfId="41"/>
    <cellStyle name="Currency [0]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0"/>
  <sheetViews>
    <sheetView zoomScale="150" zoomScaleNormal="150" zoomScalePageLayoutView="0" workbookViewId="0" topLeftCell="A1">
      <selection activeCell="E12" sqref="E12"/>
    </sheetView>
  </sheetViews>
  <sheetFormatPr defaultColWidth="9.00390625" defaultRowHeight="16.5"/>
  <cols>
    <col min="1" max="1" width="9.125" style="8" bestFit="1" customWidth="1"/>
    <col min="2" max="2" width="11.125" style="8" customWidth="1"/>
    <col min="3" max="3" width="10.25390625" style="8" bestFit="1" customWidth="1"/>
    <col min="4" max="4" width="9.125" style="8" bestFit="1" customWidth="1"/>
    <col min="5" max="5" width="9.125" style="1" bestFit="1" customWidth="1"/>
  </cols>
  <sheetData>
    <row r="3" spans="1:2" ht="16.5">
      <c r="A3" s="11" t="s">
        <v>4</v>
      </c>
      <c r="B3" s="12">
        <v>0</v>
      </c>
    </row>
    <row r="4" spans="1:5" ht="16.5">
      <c r="A4" s="4" t="s">
        <v>0</v>
      </c>
      <c r="B4" s="4" t="s">
        <v>1</v>
      </c>
      <c r="C4" s="4" t="s">
        <v>2</v>
      </c>
      <c r="D4" s="4" t="s">
        <v>3</v>
      </c>
      <c r="E4" s="14" t="s">
        <v>5</v>
      </c>
    </row>
    <row r="5" spans="1:5" ht="16.5">
      <c r="A5" s="1">
        <v>0</v>
      </c>
      <c r="B5" s="2">
        <v>-500</v>
      </c>
      <c r="C5" s="3">
        <f aca="true" t="shared" si="0" ref="C5:C10">POWER((1+$B$3),-A5)</f>
        <v>1</v>
      </c>
      <c r="D5" s="2">
        <f aca="true" t="shared" si="1" ref="D5:D10">B5*C5</f>
        <v>-500</v>
      </c>
      <c r="E5" s="15">
        <f>D5</f>
        <v>-500</v>
      </c>
    </row>
    <row r="6" spans="1:5" ht="16.5">
      <c r="A6" s="1">
        <v>1</v>
      </c>
      <c r="B6" s="2">
        <v>100</v>
      </c>
      <c r="C6" s="3">
        <f t="shared" si="0"/>
        <v>1</v>
      </c>
      <c r="D6" s="2">
        <f t="shared" si="1"/>
        <v>100</v>
      </c>
      <c r="E6" s="15">
        <f>E5+D6</f>
        <v>-400</v>
      </c>
    </row>
    <row r="7" spans="1:5" ht="16.5">
      <c r="A7" s="1">
        <v>2</v>
      </c>
      <c r="B7" s="2">
        <v>150</v>
      </c>
      <c r="C7" s="3">
        <f t="shared" si="0"/>
        <v>1</v>
      </c>
      <c r="D7" s="2">
        <f t="shared" si="1"/>
        <v>150</v>
      </c>
      <c r="E7" s="15">
        <f>E6+D7</f>
        <v>-250</v>
      </c>
    </row>
    <row r="8" spans="1:5" ht="16.5">
      <c r="A8" s="1">
        <v>3</v>
      </c>
      <c r="B8" s="2">
        <v>150</v>
      </c>
      <c r="C8" s="3">
        <f t="shared" si="0"/>
        <v>1</v>
      </c>
      <c r="D8" s="2">
        <f t="shared" si="1"/>
        <v>150</v>
      </c>
      <c r="E8" s="15">
        <f>E7+D8</f>
        <v>-100</v>
      </c>
    </row>
    <row r="9" spans="1:5" ht="16.5">
      <c r="A9" s="1">
        <v>4</v>
      </c>
      <c r="B9" s="2">
        <v>150</v>
      </c>
      <c r="C9" s="3">
        <f t="shared" si="0"/>
        <v>1</v>
      </c>
      <c r="D9" s="2">
        <f t="shared" si="1"/>
        <v>150</v>
      </c>
      <c r="E9" s="15">
        <f>E8+D9</f>
        <v>50</v>
      </c>
    </row>
    <row r="10" spans="1:5" ht="16.5">
      <c r="A10" s="1">
        <v>5</v>
      </c>
      <c r="B10" s="2">
        <v>200</v>
      </c>
      <c r="C10" s="3">
        <f t="shared" si="0"/>
        <v>1</v>
      </c>
      <c r="D10" s="2">
        <f t="shared" si="1"/>
        <v>200</v>
      </c>
      <c r="E10" s="16"/>
    </row>
    <row r="11" spans="1:4" ht="16.5">
      <c r="A11" s="1"/>
      <c r="B11" s="1"/>
      <c r="C11" s="1"/>
      <c r="D11" s="2"/>
    </row>
    <row r="12" spans="1:4" ht="16.5">
      <c r="A12" s="1" t="s">
        <v>6</v>
      </c>
      <c r="B12" s="5"/>
      <c r="C12" s="13">
        <f>A8+(-E8)/D9</f>
        <v>3.6666666666666665</v>
      </c>
      <c r="D12" s="1" t="s">
        <v>7</v>
      </c>
    </row>
    <row r="13" spans="1:2" ht="16.5">
      <c r="A13" s="1"/>
      <c r="B13" s="5"/>
    </row>
    <row r="14" spans="1:4" ht="16.5">
      <c r="A14" s="4"/>
      <c r="B14" s="4"/>
      <c r="C14" s="10"/>
      <c r="D14" s="4"/>
    </row>
    <row r="15" spans="1:4" ht="16.5">
      <c r="A15" s="1"/>
      <c r="B15" s="2"/>
      <c r="C15" s="3"/>
      <c r="D15" s="7"/>
    </row>
    <row r="16" spans="1:4" ht="16.5">
      <c r="A16" s="1"/>
      <c r="B16" s="2"/>
      <c r="C16" s="3"/>
      <c r="D16" s="2"/>
    </row>
    <row r="17" spans="1:4" ht="16.5">
      <c r="A17" s="1"/>
      <c r="B17" s="2"/>
      <c r="C17" s="3"/>
      <c r="D17" s="2"/>
    </row>
    <row r="18" spans="1:4" ht="16.5">
      <c r="A18" s="1"/>
      <c r="B18" s="2"/>
      <c r="C18" s="3"/>
      <c r="D18" s="2"/>
    </row>
    <row r="19" spans="1:5" ht="16.5">
      <c r="A19" s="1"/>
      <c r="B19" s="2"/>
      <c r="C19" s="3"/>
      <c r="D19" s="2"/>
      <c r="E19" s="9"/>
    </row>
    <row r="20" spans="1:4" ht="16.5">
      <c r="A20" s="1"/>
      <c r="B20" s="1"/>
      <c r="C20" s="1"/>
      <c r="D2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0"/>
  <sheetViews>
    <sheetView zoomScale="150" zoomScaleNormal="150" zoomScalePageLayoutView="0" workbookViewId="0" topLeftCell="A1">
      <selection activeCell="B3" sqref="B3"/>
    </sheetView>
  </sheetViews>
  <sheetFormatPr defaultColWidth="9.00390625" defaultRowHeight="16.5"/>
  <cols>
    <col min="1" max="1" width="9.125" style="8" bestFit="1" customWidth="1"/>
    <col min="2" max="2" width="11.125" style="8" customWidth="1"/>
    <col min="3" max="3" width="10.25390625" style="8" bestFit="1" customWidth="1"/>
    <col min="4" max="4" width="9.125" style="8" bestFit="1" customWidth="1"/>
    <col min="5" max="5" width="9.125" style="1" bestFit="1" customWidth="1"/>
  </cols>
  <sheetData>
    <row r="3" spans="1:2" ht="16.5">
      <c r="A3" s="11" t="s">
        <v>8</v>
      </c>
      <c r="B3" s="12">
        <v>0.1</v>
      </c>
    </row>
    <row r="4" spans="1:5" ht="16.5">
      <c r="A4" s="4" t="s">
        <v>9</v>
      </c>
      <c r="B4" s="4" t="s">
        <v>10</v>
      </c>
      <c r="C4" s="4" t="s">
        <v>11</v>
      </c>
      <c r="D4" s="4" t="s">
        <v>12</v>
      </c>
      <c r="E4" s="14" t="s">
        <v>13</v>
      </c>
    </row>
    <row r="5" spans="1:5" ht="16.5">
      <c r="A5" s="1">
        <v>0</v>
      </c>
      <c r="B5" s="2">
        <v>-500</v>
      </c>
      <c r="C5" s="3">
        <f aca="true" t="shared" si="0" ref="C5:C10">POWER((1+$B$3),-A5)</f>
        <v>1</v>
      </c>
      <c r="D5" s="2">
        <f aca="true" t="shared" si="1" ref="D5:D10">B5*C5</f>
        <v>-500</v>
      </c>
      <c r="E5" s="15">
        <f>D5</f>
        <v>-500</v>
      </c>
    </row>
    <row r="6" spans="1:5" ht="16.5">
      <c r="A6" s="1">
        <v>1</v>
      </c>
      <c r="B6" s="2">
        <v>100</v>
      </c>
      <c r="C6" s="3">
        <f t="shared" si="0"/>
        <v>0.9090909090909091</v>
      </c>
      <c r="D6" s="2">
        <f t="shared" si="1"/>
        <v>90.9090909090909</v>
      </c>
      <c r="E6" s="15">
        <f>E5+D6</f>
        <v>-409.0909090909091</v>
      </c>
    </row>
    <row r="7" spans="1:5" ht="16.5">
      <c r="A7" s="1">
        <v>2</v>
      </c>
      <c r="B7" s="2">
        <v>150</v>
      </c>
      <c r="C7" s="3">
        <f t="shared" si="0"/>
        <v>0.8264462809917354</v>
      </c>
      <c r="D7" s="2">
        <f t="shared" si="1"/>
        <v>123.96694214876032</v>
      </c>
      <c r="E7" s="15">
        <f>E6+D7</f>
        <v>-285.1239669421488</v>
      </c>
    </row>
    <row r="8" spans="1:5" ht="16.5">
      <c r="A8" s="1">
        <v>3</v>
      </c>
      <c r="B8" s="2">
        <v>150</v>
      </c>
      <c r="C8" s="3">
        <f t="shared" si="0"/>
        <v>0.7513148009015775</v>
      </c>
      <c r="D8" s="2">
        <f t="shared" si="1"/>
        <v>112.69722013523663</v>
      </c>
      <c r="E8" s="15">
        <f>E7+D8</f>
        <v>-172.42674680691215</v>
      </c>
    </row>
    <row r="9" spans="1:5" ht="16.5">
      <c r="A9" s="1">
        <v>4</v>
      </c>
      <c r="B9" s="2">
        <v>150</v>
      </c>
      <c r="C9" s="3">
        <f t="shared" si="0"/>
        <v>0.6830134553650705</v>
      </c>
      <c r="D9" s="2">
        <f t="shared" si="1"/>
        <v>102.45201830476057</v>
      </c>
      <c r="E9" s="15">
        <f>E8+D9</f>
        <v>-69.97472850215158</v>
      </c>
    </row>
    <row r="10" spans="1:5" ht="16.5">
      <c r="A10" s="1">
        <v>5</v>
      </c>
      <c r="B10" s="2">
        <v>200</v>
      </c>
      <c r="C10" s="3">
        <f t="shared" si="0"/>
        <v>0.6209213230591549</v>
      </c>
      <c r="D10" s="2">
        <f t="shared" si="1"/>
        <v>124.18426461183098</v>
      </c>
      <c r="E10" s="15">
        <f>E9+D10</f>
        <v>54.209536109679405</v>
      </c>
    </row>
    <row r="11" spans="1:4" ht="16.5">
      <c r="A11" s="1"/>
      <c r="B11" s="1"/>
      <c r="C11" s="1"/>
      <c r="D11" s="2"/>
    </row>
    <row r="12" spans="1:4" ht="16.5">
      <c r="A12" s="1" t="s">
        <v>20</v>
      </c>
      <c r="B12" s="5"/>
      <c r="C12" s="13">
        <f>A9+(-E9)/D10</f>
        <v>4.563475000000001</v>
      </c>
      <c r="D12" s="1" t="s">
        <v>14</v>
      </c>
    </row>
    <row r="13" spans="1:2" ht="16.5">
      <c r="A13" s="1"/>
      <c r="B13" s="5"/>
    </row>
    <row r="14" spans="1:4" ht="16.5">
      <c r="A14" s="4"/>
      <c r="B14" s="4"/>
      <c r="C14" s="10"/>
      <c r="D14" s="4"/>
    </row>
    <row r="15" spans="1:4" ht="16.5">
      <c r="A15" s="1"/>
      <c r="B15" s="2"/>
      <c r="C15" s="3"/>
      <c r="D15" s="7"/>
    </row>
    <row r="16" spans="1:4" ht="16.5">
      <c r="A16" s="1"/>
      <c r="B16" s="2"/>
      <c r="C16" s="3"/>
      <c r="D16" s="2"/>
    </row>
    <row r="17" spans="1:4" ht="16.5">
      <c r="A17" s="1"/>
      <c r="B17" s="2"/>
      <c r="C17" s="3"/>
      <c r="D17" s="2"/>
    </row>
    <row r="18" spans="1:4" ht="16.5">
      <c r="A18" s="1"/>
      <c r="B18" s="2"/>
      <c r="C18" s="3"/>
      <c r="D18" s="2"/>
    </row>
    <row r="19" spans="1:5" ht="16.5">
      <c r="A19" s="1"/>
      <c r="B19" s="2"/>
      <c r="C19" s="3"/>
      <c r="D19" s="2"/>
      <c r="E19" s="9"/>
    </row>
    <row r="20" spans="1:4" ht="16.5">
      <c r="A20" s="1"/>
      <c r="B20" s="1"/>
      <c r="C20" s="1"/>
      <c r="D2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0"/>
  <sheetViews>
    <sheetView zoomScale="150" zoomScaleNormal="150" zoomScalePageLayoutView="0" workbookViewId="0" topLeftCell="A1">
      <selection activeCell="D5" sqref="D5"/>
    </sheetView>
  </sheetViews>
  <sheetFormatPr defaultColWidth="9.00390625" defaultRowHeight="16.5"/>
  <cols>
    <col min="1" max="1" width="9.125" style="8" bestFit="1" customWidth="1"/>
    <col min="2" max="2" width="11.125" style="8" customWidth="1"/>
    <col min="3" max="3" width="10.25390625" style="8" bestFit="1" customWidth="1"/>
    <col min="4" max="4" width="9.125" style="8" bestFit="1" customWidth="1"/>
    <col min="5" max="5" width="9.125" style="1" bestFit="1" customWidth="1"/>
  </cols>
  <sheetData>
    <row r="3" spans="1:2" ht="16.5">
      <c r="A3" s="11" t="s">
        <v>15</v>
      </c>
      <c r="B3" s="12">
        <v>0.1</v>
      </c>
    </row>
    <row r="4" spans="1:5" ht="16.5">
      <c r="A4" s="4" t="s">
        <v>16</v>
      </c>
      <c r="B4" s="4" t="s">
        <v>17</v>
      </c>
      <c r="C4" s="4" t="s">
        <v>18</v>
      </c>
      <c r="D4" s="17" t="s">
        <v>19</v>
      </c>
      <c r="E4" s="11"/>
    </row>
    <row r="5" spans="1:5" ht="16.5">
      <c r="A5" s="1">
        <v>0</v>
      </c>
      <c r="B5" s="2">
        <v>-500</v>
      </c>
      <c r="C5" s="3">
        <f aca="true" t="shared" si="0" ref="C5:C10">POWER((1+$B$3),-A5)</f>
        <v>1</v>
      </c>
      <c r="D5" s="18">
        <f aca="true" t="shared" si="1" ref="D5:D10">B5*C5</f>
        <v>-500</v>
      </c>
      <c r="E5" s="6"/>
    </row>
    <row r="6" spans="1:5" ht="16.5">
      <c r="A6" s="1">
        <v>1</v>
      </c>
      <c r="B6" s="2">
        <v>100</v>
      </c>
      <c r="C6" s="3">
        <f t="shared" si="0"/>
        <v>0.9090909090909091</v>
      </c>
      <c r="D6" s="18">
        <f t="shared" si="1"/>
        <v>90.9090909090909</v>
      </c>
      <c r="E6" s="6"/>
    </row>
    <row r="7" spans="1:5" ht="16.5">
      <c r="A7" s="1">
        <v>2</v>
      </c>
      <c r="B7" s="2">
        <v>150</v>
      </c>
      <c r="C7" s="3">
        <f t="shared" si="0"/>
        <v>0.8264462809917354</v>
      </c>
      <c r="D7" s="18">
        <f t="shared" si="1"/>
        <v>123.96694214876032</v>
      </c>
      <c r="E7" s="6"/>
    </row>
    <row r="8" spans="1:5" ht="16.5">
      <c r="A8" s="1">
        <v>3</v>
      </c>
      <c r="B8" s="2">
        <v>150</v>
      </c>
      <c r="C8" s="3">
        <f t="shared" si="0"/>
        <v>0.7513148009015775</v>
      </c>
      <c r="D8" s="18">
        <f t="shared" si="1"/>
        <v>112.69722013523663</v>
      </c>
      <c r="E8" s="6"/>
    </row>
    <row r="9" spans="1:5" ht="16.5">
      <c r="A9" s="1">
        <v>4</v>
      </c>
      <c r="B9" s="2">
        <v>150</v>
      </c>
      <c r="C9" s="3">
        <f t="shared" si="0"/>
        <v>0.6830134553650705</v>
      </c>
      <c r="D9" s="18">
        <f t="shared" si="1"/>
        <v>102.45201830476057</v>
      </c>
      <c r="E9" s="6"/>
    </row>
    <row r="10" spans="1:5" ht="16.5">
      <c r="A10" s="1">
        <v>5</v>
      </c>
      <c r="B10" s="2">
        <v>200</v>
      </c>
      <c r="C10" s="3">
        <f t="shared" si="0"/>
        <v>0.6209213230591549</v>
      </c>
      <c r="D10" s="18">
        <f t="shared" si="1"/>
        <v>124.18426461183098</v>
      </c>
      <c r="E10" s="6"/>
    </row>
    <row r="11" spans="1:4" ht="16.5">
      <c r="A11" s="1"/>
      <c r="B11" s="1"/>
      <c r="C11" s="1"/>
      <c r="D11" s="2"/>
    </row>
    <row r="12" spans="1:4" ht="16.5">
      <c r="A12" s="1" t="s">
        <v>21</v>
      </c>
      <c r="B12" s="5"/>
      <c r="C12" s="13">
        <f>SUM(D5:D10)</f>
        <v>54.209536109679405</v>
      </c>
      <c r="D12" s="1"/>
    </row>
    <row r="13" spans="1:2" ht="16.5">
      <c r="A13" s="1"/>
      <c r="B13" s="5"/>
    </row>
    <row r="14" spans="1:4" ht="16.5">
      <c r="A14" s="4"/>
      <c r="B14" s="4"/>
      <c r="C14" s="10"/>
      <c r="D14" s="4"/>
    </row>
    <row r="15" spans="1:4" ht="16.5">
      <c r="A15" s="1"/>
      <c r="B15" s="2"/>
      <c r="C15" s="3"/>
      <c r="D15" s="7"/>
    </row>
    <row r="16" spans="1:4" ht="16.5">
      <c r="A16" s="1"/>
      <c r="B16" s="2"/>
      <c r="C16" s="3"/>
      <c r="D16" s="2"/>
    </row>
    <row r="17" spans="1:4" ht="16.5">
      <c r="A17" s="1"/>
      <c r="B17" s="2"/>
      <c r="C17" s="3"/>
      <c r="D17" s="2"/>
    </row>
    <row r="18" spans="1:4" ht="16.5">
      <c r="A18" s="1"/>
      <c r="B18" s="2"/>
      <c r="C18" s="3"/>
      <c r="D18" s="2"/>
    </row>
    <row r="19" spans="1:5" ht="16.5">
      <c r="A19" s="1"/>
      <c r="B19" s="2"/>
      <c r="C19" s="3"/>
      <c r="D19" s="2"/>
      <c r="E19" s="9"/>
    </row>
    <row r="20" spans="1:4" ht="16.5">
      <c r="A20" s="1"/>
      <c r="B20" s="1"/>
      <c r="C20" s="1"/>
      <c r="D2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8"/>
  <sheetViews>
    <sheetView zoomScale="150" zoomScaleNormal="150" zoomScalePageLayoutView="0" workbookViewId="0" topLeftCell="A1">
      <selection activeCell="G6" sqref="G6"/>
    </sheetView>
  </sheetViews>
  <sheetFormatPr defaultColWidth="9.00390625" defaultRowHeight="16.5"/>
  <cols>
    <col min="1" max="1" width="9.125" style="8" bestFit="1" customWidth="1"/>
    <col min="2" max="2" width="11.125" style="8" customWidth="1"/>
    <col min="3" max="3" width="10.25390625" style="8" bestFit="1" customWidth="1"/>
    <col min="4" max="4" width="9.125" style="8" bestFit="1" customWidth="1"/>
    <col min="5" max="5" width="9.125" style="1" bestFit="1" customWidth="1"/>
  </cols>
  <sheetData>
    <row r="3" spans="1:2" ht="16.5">
      <c r="A3" s="11" t="s">
        <v>4</v>
      </c>
      <c r="B3" s="12">
        <v>0.1</v>
      </c>
    </row>
    <row r="4" spans="1:5" ht="16.5">
      <c r="A4" s="4" t="s">
        <v>0</v>
      </c>
      <c r="B4" s="4" t="s">
        <v>1</v>
      </c>
      <c r="C4" s="4" t="s">
        <v>2</v>
      </c>
      <c r="D4" s="4" t="s">
        <v>3</v>
      </c>
      <c r="E4" s="11"/>
    </row>
    <row r="5" spans="1:5" ht="16.5">
      <c r="A5" s="1">
        <v>0</v>
      </c>
      <c r="B5" s="2">
        <v>-5000</v>
      </c>
      <c r="C5" s="3">
        <f>POWER((1+$B$3),-A5)</f>
        <v>1</v>
      </c>
      <c r="D5" s="19">
        <f>B5*C5</f>
        <v>-5000</v>
      </c>
      <c r="E5" s="6"/>
    </row>
    <row r="6" spans="1:5" ht="16.5">
      <c r="A6" s="1">
        <v>1</v>
      </c>
      <c r="B6" s="2">
        <v>2000</v>
      </c>
      <c r="C6" s="3">
        <f>POWER((1+$B$3),-A6)</f>
        <v>0.9090909090909091</v>
      </c>
      <c r="D6" s="20">
        <f>B6*C6</f>
        <v>1818.181818181818</v>
      </c>
      <c r="E6" s="6"/>
    </row>
    <row r="7" spans="1:5" ht="16.5">
      <c r="A7" s="1">
        <v>2</v>
      </c>
      <c r="B7" s="2">
        <v>2500</v>
      </c>
      <c r="C7" s="3">
        <f>POWER((1+$B$3),-A7)</f>
        <v>0.8264462809917354</v>
      </c>
      <c r="D7" s="20">
        <f>B7*C7</f>
        <v>2066.115702479339</v>
      </c>
      <c r="E7" s="6"/>
    </row>
    <row r="8" spans="1:5" ht="16.5">
      <c r="A8" s="1">
        <v>3</v>
      </c>
      <c r="B8" s="2">
        <v>3000</v>
      </c>
      <c r="C8" s="3">
        <f>POWER((1+$B$3),-A8)</f>
        <v>0.7513148009015775</v>
      </c>
      <c r="D8" s="20">
        <f>B8*C8</f>
        <v>2253.9444027047325</v>
      </c>
      <c r="E8" s="6"/>
    </row>
    <row r="9" spans="1:4" ht="16.5">
      <c r="A9" s="1"/>
      <c r="B9" s="1"/>
      <c r="C9" s="1"/>
      <c r="D9" s="2"/>
    </row>
    <row r="10" spans="1:4" ht="16.5">
      <c r="A10" s="1" t="s">
        <v>35</v>
      </c>
      <c r="B10" s="5"/>
      <c r="C10" s="23">
        <f>SUM(D6:D8)/(-D5)</f>
        <v>1.2276483846731778</v>
      </c>
      <c r="D10" s="1"/>
    </row>
    <row r="11" spans="1:2" ht="16.5">
      <c r="A11" s="1"/>
      <c r="B11" s="5"/>
    </row>
    <row r="12" spans="1:4" ht="16.5">
      <c r="A12" s="4"/>
      <c r="B12" s="4"/>
      <c r="C12" s="10"/>
      <c r="D12" s="4"/>
    </row>
    <row r="13" spans="1:4" ht="16.5">
      <c r="A13" s="1"/>
      <c r="B13" s="2"/>
      <c r="C13" s="3"/>
      <c r="D13" s="7"/>
    </row>
    <row r="14" spans="1:4" ht="16.5">
      <c r="A14" s="1"/>
      <c r="B14" s="2"/>
      <c r="C14" s="3"/>
      <c r="D14" s="2"/>
    </row>
    <row r="15" spans="1:4" ht="16.5">
      <c r="A15" s="1"/>
      <c r="B15" s="2"/>
      <c r="C15" s="3"/>
      <c r="D15" s="2"/>
    </row>
    <row r="16" spans="1:4" ht="16.5">
      <c r="A16" s="1"/>
      <c r="B16" s="2"/>
      <c r="C16" s="3"/>
      <c r="D16" s="2"/>
    </row>
    <row r="17" spans="1:5" ht="16.5">
      <c r="A17" s="1"/>
      <c r="B17" s="2"/>
      <c r="C17" s="3"/>
      <c r="D17" s="2"/>
      <c r="E17" s="9"/>
    </row>
    <row r="18" spans="1:4" ht="16.5">
      <c r="A18" s="1"/>
      <c r="B18" s="1"/>
      <c r="C18" s="1"/>
      <c r="D18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20"/>
  <sheetViews>
    <sheetView zoomScale="150" zoomScaleNormal="150" zoomScalePageLayoutView="0" workbookViewId="0" topLeftCell="A1">
      <selection activeCell="I9" sqref="I9"/>
    </sheetView>
  </sheetViews>
  <sheetFormatPr defaultColWidth="9.00390625" defaultRowHeight="16.5"/>
  <cols>
    <col min="1" max="1" width="9.125" style="8" bestFit="1" customWidth="1"/>
    <col min="2" max="2" width="11.125" style="8" customWidth="1"/>
    <col min="3" max="3" width="10.25390625" style="8" bestFit="1" customWidth="1"/>
    <col min="4" max="4" width="9.125" style="8" bestFit="1" customWidth="1"/>
    <col min="5" max="5" width="9.125" style="1" bestFit="1" customWidth="1"/>
  </cols>
  <sheetData>
    <row r="3" spans="1:2" ht="16.5">
      <c r="A3" s="11" t="s">
        <v>34</v>
      </c>
      <c r="B3" s="12">
        <v>0.1</v>
      </c>
    </row>
    <row r="4" spans="1:5" ht="16.5">
      <c r="A4" s="4" t="s">
        <v>0</v>
      </c>
      <c r="B4" s="4" t="s">
        <v>1</v>
      </c>
      <c r="C4" s="4" t="s">
        <v>2</v>
      </c>
      <c r="D4" s="4" t="s">
        <v>3</v>
      </c>
      <c r="E4" s="11"/>
    </row>
    <row r="5" spans="1:5" ht="16.5">
      <c r="A5" s="1">
        <v>0</v>
      </c>
      <c r="B5" s="2">
        <v>-500</v>
      </c>
      <c r="C5" s="3">
        <f aca="true" t="shared" si="0" ref="C5:C10">POWER((1+$B$3),-A5)</f>
        <v>1</v>
      </c>
      <c r="D5" s="19">
        <f aca="true" t="shared" si="1" ref="D5:D10">B5*C5</f>
        <v>-500</v>
      </c>
      <c r="E5" s="6"/>
    </row>
    <row r="6" spans="1:5" ht="16.5">
      <c r="A6" s="1">
        <v>1</v>
      </c>
      <c r="B6" s="2">
        <v>100</v>
      </c>
      <c r="C6" s="3">
        <f t="shared" si="0"/>
        <v>0.9090909090909091</v>
      </c>
      <c r="D6" s="20">
        <f t="shared" si="1"/>
        <v>90.9090909090909</v>
      </c>
      <c r="E6" s="6"/>
    </row>
    <row r="7" spans="1:5" ht="16.5">
      <c r="A7" s="1">
        <v>2</v>
      </c>
      <c r="B7" s="2">
        <v>150</v>
      </c>
      <c r="C7" s="3">
        <f t="shared" si="0"/>
        <v>0.8264462809917354</v>
      </c>
      <c r="D7" s="20">
        <f t="shared" si="1"/>
        <v>123.96694214876032</v>
      </c>
      <c r="E7" s="6"/>
    </row>
    <row r="8" spans="1:5" ht="16.5">
      <c r="A8" s="1">
        <v>3</v>
      </c>
      <c r="B8" s="2">
        <v>150</v>
      </c>
      <c r="C8" s="3">
        <f t="shared" si="0"/>
        <v>0.7513148009015775</v>
      </c>
      <c r="D8" s="20">
        <f t="shared" si="1"/>
        <v>112.69722013523663</v>
      </c>
      <c r="E8" s="6"/>
    </row>
    <row r="9" spans="1:5" ht="16.5">
      <c r="A9" s="1">
        <v>4</v>
      </c>
      <c r="B9" s="2">
        <v>150</v>
      </c>
      <c r="C9" s="3">
        <f t="shared" si="0"/>
        <v>0.6830134553650705</v>
      </c>
      <c r="D9" s="20">
        <f t="shared" si="1"/>
        <v>102.45201830476057</v>
      </c>
      <c r="E9" s="6"/>
    </row>
    <row r="10" spans="1:5" ht="16.5">
      <c r="A10" s="1">
        <v>5</v>
      </c>
      <c r="B10" s="2">
        <v>200</v>
      </c>
      <c r="C10" s="3">
        <f t="shared" si="0"/>
        <v>0.6209213230591549</v>
      </c>
      <c r="D10" s="20">
        <f t="shared" si="1"/>
        <v>124.18426461183098</v>
      </c>
      <c r="E10" s="6"/>
    </row>
    <row r="11" spans="1:4" ht="16.5">
      <c r="A11" s="1"/>
      <c r="B11" s="1"/>
      <c r="C11" s="1"/>
      <c r="D11" s="2"/>
    </row>
    <row r="12" spans="1:4" ht="16.5">
      <c r="A12" s="1" t="s">
        <v>35</v>
      </c>
      <c r="B12" s="5"/>
      <c r="C12" s="13">
        <f>SUM(D6:D10)/(-D5)</f>
        <v>1.1084190722193588</v>
      </c>
      <c r="D12" s="1"/>
    </row>
    <row r="13" spans="1:2" ht="16.5">
      <c r="A13" s="1"/>
      <c r="B13" s="5"/>
    </row>
    <row r="14" spans="1:4" ht="16.5">
      <c r="A14" s="4"/>
      <c r="B14" s="4"/>
      <c r="C14" s="10"/>
      <c r="D14" s="4"/>
    </row>
    <row r="15" spans="1:4" ht="16.5">
      <c r="A15" s="1"/>
      <c r="B15" s="2"/>
      <c r="C15" s="3"/>
      <c r="D15" s="7"/>
    </row>
    <row r="16" spans="1:4" ht="16.5">
      <c r="A16" s="1"/>
      <c r="B16" s="2"/>
      <c r="C16" s="3"/>
      <c r="D16" s="2"/>
    </row>
    <row r="17" spans="1:4" ht="16.5">
      <c r="A17" s="1"/>
      <c r="B17" s="2"/>
      <c r="C17" s="3"/>
      <c r="D17" s="2"/>
    </row>
    <row r="18" spans="1:4" ht="16.5">
      <c r="A18" s="1"/>
      <c r="B18" s="2"/>
      <c r="C18" s="3"/>
      <c r="D18" s="2"/>
    </row>
    <row r="19" spans="1:5" ht="16.5">
      <c r="A19" s="1"/>
      <c r="B19" s="2"/>
      <c r="C19" s="3"/>
      <c r="D19" s="2"/>
      <c r="E19" s="9"/>
    </row>
    <row r="20" spans="1:4" ht="16.5">
      <c r="A20" s="1"/>
      <c r="B20" s="1"/>
      <c r="C20" s="1"/>
      <c r="D2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20"/>
  <sheetViews>
    <sheetView zoomScale="150" zoomScaleNormal="150" zoomScalePageLayoutView="0" workbookViewId="0" topLeftCell="A1">
      <selection activeCell="F8" sqref="F8"/>
    </sheetView>
  </sheetViews>
  <sheetFormatPr defaultColWidth="9.00390625" defaultRowHeight="16.5"/>
  <cols>
    <col min="1" max="1" width="9.125" style="8" bestFit="1" customWidth="1"/>
    <col min="2" max="2" width="11.125" style="8" customWidth="1"/>
    <col min="3" max="3" width="10.25390625" style="8" bestFit="1" customWidth="1"/>
    <col min="4" max="4" width="9.125" style="8" bestFit="1" customWidth="1"/>
    <col min="5" max="5" width="9.125" style="1" bestFit="1" customWidth="1"/>
  </cols>
  <sheetData>
    <row r="3" spans="1:3" ht="16.5">
      <c r="A3" s="11" t="s">
        <v>15</v>
      </c>
      <c r="B3" s="22">
        <v>0.1378</v>
      </c>
      <c r="C3" s="1" t="s">
        <v>23</v>
      </c>
    </row>
    <row r="4" spans="1:5" ht="16.5">
      <c r="A4" s="4" t="s">
        <v>16</v>
      </c>
      <c r="B4" s="4" t="s">
        <v>17</v>
      </c>
      <c r="C4" s="4" t="s">
        <v>18</v>
      </c>
      <c r="D4" s="4" t="s">
        <v>19</v>
      </c>
      <c r="E4" s="11"/>
    </row>
    <row r="5" spans="1:5" ht="16.5">
      <c r="A5" s="1">
        <v>0</v>
      </c>
      <c r="B5" s="2">
        <v>-500</v>
      </c>
      <c r="C5" s="3">
        <f aca="true" t="shared" si="0" ref="C5:C10">POWER((1+$B$3),-A5)</f>
        <v>1</v>
      </c>
      <c r="D5" s="2">
        <f aca="true" t="shared" si="1" ref="D5:D10">B5*C5</f>
        <v>-500</v>
      </c>
      <c r="E5" s="6"/>
    </row>
    <row r="6" spans="1:5" ht="16.5">
      <c r="A6" s="1">
        <v>1</v>
      </c>
      <c r="B6" s="2">
        <v>100</v>
      </c>
      <c r="C6" s="3">
        <f t="shared" si="0"/>
        <v>0.8788890841975743</v>
      </c>
      <c r="D6" s="2">
        <f t="shared" si="1"/>
        <v>87.88890841975743</v>
      </c>
      <c r="E6" s="6"/>
    </row>
    <row r="7" spans="1:5" ht="16.5">
      <c r="A7" s="1">
        <v>2</v>
      </c>
      <c r="B7" s="2">
        <v>150</v>
      </c>
      <c r="C7" s="3">
        <f t="shared" si="0"/>
        <v>0.7724460223216508</v>
      </c>
      <c r="D7" s="2">
        <f t="shared" si="1"/>
        <v>115.86690334824762</v>
      </c>
      <c r="E7" s="6"/>
    </row>
    <row r="8" spans="1:5" ht="16.5">
      <c r="A8" s="1">
        <v>3</v>
      </c>
      <c r="B8" s="2">
        <v>150</v>
      </c>
      <c r="C8" s="3">
        <f t="shared" si="0"/>
        <v>0.6788943771503348</v>
      </c>
      <c r="D8" s="2">
        <f t="shared" si="1"/>
        <v>101.83415657255023</v>
      </c>
      <c r="E8" s="6"/>
    </row>
    <row r="9" spans="1:5" ht="16.5">
      <c r="A9" s="1">
        <v>4</v>
      </c>
      <c r="B9" s="2">
        <v>150</v>
      </c>
      <c r="C9" s="3">
        <f t="shared" si="0"/>
        <v>0.5966728574005404</v>
      </c>
      <c r="D9" s="2">
        <f t="shared" si="1"/>
        <v>89.50092861008106</v>
      </c>
      <c r="E9" s="6"/>
    </row>
    <row r="10" spans="1:5" ht="16.5">
      <c r="A10" s="1">
        <v>5</v>
      </c>
      <c r="B10" s="2">
        <v>200</v>
      </c>
      <c r="C10" s="3">
        <f t="shared" si="0"/>
        <v>0.5244092612063108</v>
      </c>
      <c r="D10" s="2">
        <f t="shared" si="1"/>
        <v>104.88185224126217</v>
      </c>
      <c r="E10" s="6"/>
    </row>
    <row r="11" spans="1:4" ht="16.5">
      <c r="A11" s="1"/>
      <c r="B11" s="1"/>
      <c r="C11" s="1"/>
      <c r="D11" s="2"/>
    </row>
    <row r="12" spans="1:4" ht="16.5">
      <c r="A12" s="1" t="s">
        <v>22</v>
      </c>
      <c r="B12" s="5"/>
      <c r="C12" s="13">
        <f>SUM(D5:D10)</f>
        <v>-0.02725080810154168</v>
      </c>
      <c r="D12" s="21" t="s">
        <v>36</v>
      </c>
    </row>
    <row r="13" spans="1:2" ht="16.5">
      <c r="A13" s="1"/>
      <c r="B13" s="5"/>
    </row>
    <row r="14" spans="1:4" ht="16.5">
      <c r="A14" s="4"/>
      <c r="B14" s="4"/>
      <c r="C14" s="10"/>
      <c r="D14" s="4"/>
    </row>
    <row r="15" spans="1:4" ht="16.5">
      <c r="A15" s="1"/>
      <c r="B15" s="2"/>
      <c r="C15" s="3"/>
      <c r="D15" s="7"/>
    </row>
    <row r="16" spans="1:4" ht="16.5">
      <c r="A16" s="1"/>
      <c r="B16" s="2"/>
      <c r="C16" s="3"/>
      <c r="D16" s="2"/>
    </row>
    <row r="17" spans="1:4" ht="16.5">
      <c r="A17" s="1"/>
      <c r="B17" s="2"/>
      <c r="C17" s="3"/>
      <c r="D17" s="2"/>
    </row>
    <row r="18" spans="1:4" ht="16.5">
      <c r="A18" s="1"/>
      <c r="B18" s="2"/>
      <c r="C18" s="3"/>
      <c r="D18" s="2"/>
    </row>
    <row r="19" spans="1:5" ht="16.5">
      <c r="A19" s="1"/>
      <c r="B19" s="2"/>
      <c r="C19" s="3"/>
      <c r="D19" s="2"/>
      <c r="E19" s="9"/>
    </row>
    <row r="20" spans="1:4" ht="16.5">
      <c r="A20" s="1"/>
      <c r="B20" s="1"/>
      <c r="C20" s="1"/>
      <c r="D2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150" zoomScaleNormal="150" zoomScalePageLayoutView="0" workbookViewId="0" topLeftCell="A1">
      <selection activeCell="B12" sqref="B12"/>
    </sheetView>
  </sheetViews>
  <sheetFormatPr defaultColWidth="9.00390625" defaultRowHeight="16.5"/>
  <cols>
    <col min="1" max="1" width="11.375" style="8" customWidth="1"/>
    <col min="2" max="2" width="11.125" style="8" customWidth="1"/>
    <col min="3" max="3" width="16.25390625" style="8" customWidth="1"/>
    <col min="4" max="4" width="13.625" style="8" customWidth="1"/>
    <col min="5" max="5" width="9.125" style="8" bestFit="1" customWidth="1"/>
  </cols>
  <sheetData>
    <row r="1" ht="16.5">
      <c r="A1" s="8" t="s">
        <v>33</v>
      </c>
    </row>
    <row r="3" spans="1:2" ht="16.5">
      <c r="A3" s="1" t="s">
        <v>24</v>
      </c>
      <c r="B3" s="32">
        <v>0.1379</v>
      </c>
    </row>
    <row r="4" spans="1:4" ht="16.5">
      <c r="A4" s="4" t="s">
        <v>0</v>
      </c>
      <c r="B4" s="4" t="s">
        <v>1</v>
      </c>
      <c r="C4" s="4" t="s">
        <v>2</v>
      </c>
      <c r="D4" s="4" t="s">
        <v>3</v>
      </c>
    </row>
    <row r="5" spans="1:4" ht="16.5">
      <c r="A5" s="1">
        <v>0</v>
      </c>
      <c r="B5" s="2">
        <v>-500</v>
      </c>
      <c r="C5" s="3">
        <f>POWER((1+$B$3),-A5)</f>
        <v>1</v>
      </c>
      <c r="D5" s="2">
        <f>B5*C5</f>
        <v>-500</v>
      </c>
    </row>
    <row r="6" spans="1:4" ht="16.5">
      <c r="A6" s="1">
        <v>1</v>
      </c>
      <c r="B6" s="2">
        <v>300</v>
      </c>
      <c r="C6" s="3">
        <f>POWER((1+$B$3),-A6)</f>
        <v>0.8788118463836894</v>
      </c>
      <c r="D6" s="2">
        <f>B6*C6</f>
        <v>263.6435539151068</v>
      </c>
    </row>
    <row r="7" spans="1:4" ht="16.5">
      <c r="A7" s="1">
        <v>2</v>
      </c>
      <c r="B7" s="2">
        <v>-200</v>
      </c>
      <c r="C7" s="3">
        <f>POWER((1+$B$3),-A7)</f>
        <v>0.7723102613443092</v>
      </c>
      <c r="D7" s="2">
        <f>B7*C7</f>
        <v>-154.46205226886184</v>
      </c>
    </row>
    <row r="8" spans="1:4" ht="16.5">
      <c r="A8" s="1">
        <v>3</v>
      </c>
      <c r="B8" s="2">
        <v>400</v>
      </c>
      <c r="C8" s="3">
        <f>POWER((1+$B$3),-A8)</f>
        <v>0.6787154067530621</v>
      </c>
      <c r="D8" s="2">
        <f>B8*C8</f>
        <v>271.4861627012248</v>
      </c>
    </row>
    <row r="9" spans="1:4" ht="17.25" thickBot="1">
      <c r="A9" s="25">
        <v>4</v>
      </c>
      <c r="B9" s="26">
        <v>200</v>
      </c>
      <c r="C9" s="27">
        <f>POWER((1+$B$3),-A9)</f>
        <v>0.5964631397777153</v>
      </c>
      <c r="D9" s="26">
        <f>B9*C9</f>
        <v>119.29262795554305</v>
      </c>
    </row>
    <row r="10" spans="1:5" s="8" customFormat="1" ht="15.75">
      <c r="A10" s="1"/>
      <c r="B10" s="24"/>
      <c r="C10" s="24" t="s">
        <v>37</v>
      </c>
      <c r="D10" s="36">
        <f>SUM(D5:D9)</f>
        <v>-0.03970769698716481</v>
      </c>
      <c r="E10" s="8" t="s">
        <v>38</v>
      </c>
    </row>
    <row r="11" spans="1:4" s="8" customFormat="1" ht="15.75">
      <c r="A11" s="1"/>
      <c r="B11" s="1"/>
      <c r="C11" s="24"/>
      <c r="D11" s="2"/>
    </row>
    <row r="12" spans="1:5" s="8" customFormat="1" ht="15.75">
      <c r="A12" s="1" t="s">
        <v>29</v>
      </c>
      <c r="B12" s="32">
        <v>0.118</v>
      </c>
      <c r="E12" s="31"/>
    </row>
    <row r="13" spans="1:3" s="8" customFormat="1" ht="16.5">
      <c r="A13" s="1" t="s">
        <v>39</v>
      </c>
      <c r="B13" s="5">
        <v>0.1</v>
      </c>
      <c r="C13" s="21" t="s">
        <v>42</v>
      </c>
    </row>
    <row r="14" spans="1:5" s="8" customFormat="1" ht="16.5">
      <c r="A14" s="4" t="s">
        <v>0</v>
      </c>
      <c r="B14" s="4" t="s">
        <v>1</v>
      </c>
      <c r="C14" s="4" t="s">
        <v>2</v>
      </c>
      <c r="D14" s="35" t="s">
        <v>31</v>
      </c>
      <c r="E14" s="28"/>
    </row>
    <row r="15" spans="1:5" s="8" customFormat="1" ht="15.75">
      <c r="A15" s="1">
        <v>0</v>
      </c>
      <c r="B15" s="2">
        <v>-500</v>
      </c>
      <c r="C15" s="3">
        <f>POWER((1+$B$13),-A5)</f>
        <v>1</v>
      </c>
      <c r="D15" s="3">
        <f>POWER((1+B13),A19)</f>
        <v>1.4641000000000004</v>
      </c>
      <c r="E15" s="29"/>
    </row>
    <row r="16" spans="1:5" s="8" customFormat="1" ht="15.75">
      <c r="A16" s="1">
        <v>1</v>
      </c>
      <c r="B16" s="2">
        <v>300</v>
      </c>
      <c r="C16" s="3">
        <f>POWER((1+$B$13),-A6)</f>
        <v>0.9090909090909091</v>
      </c>
      <c r="D16" s="3">
        <f>POWER((1+$B$13),($A$19-A16))</f>
        <v>1.3310000000000004</v>
      </c>
      <c r="E16" s="30"/>
    </row>
    <row r="17" spans="1:5" s="8" customFormat="1" ht="15.75">
      <c r="A17" s="1">
        <v>2</v>
      </c>
      <c r="B17" s="2">
        <v>-200</v>
      </c>
      <c r="C17" s="3">
        <f>POWER((1+$B$13),-A7)</f>
        <v>0.8264462809917354</v>
      </c>
      <c r="D17" s="3">
        <f>POWER((1+$B$13),($A$19-A17))</f>
        <v>1.2100000000000002</v>
      </c>
      <c r="E17" s="30"/>
    </row>
    <row r="18" spans="1:5" ht="16.5">
      <c r="A18" s="1">
        <v>3</v>
      </c>
      <c r="B18" s="2">
        <v>400</v>
      </c>
      <c r="C18" s="3">
        <f>POWER((1+$B$13),-A8)</f>
        <v>0.7513148009015775</v>
      </c>
      <c r="D18" s="3">
        <f>POWER((1+$B$13),($A$19-A18))</f>
        <v>1.1</v>
      </c>
      <c r="E18" s="30"/>
    </row>
    <row r="19" spans="1:5" ht="17.25" thickBot="1">
      <c r="A19" s="25">
        <v>4</v>
      </c>
      <c r="B19" s="26">
        <v>200</v>
      </c>
      <c r="C19" s="27">
        <f>POWER((1+$B$13),-A9)</f>
        <v>0.6830134553650705</v>
      </c>
      <c r="D19" s="27">
        <f>POWER((1+$B$13),($A$19-A19))</f>
        <v>1</v>
      </c>
      <c r="E19" s="30"/>
    </row>
    <row r="20" spans="1:4" ht="16.5">
      <c r="A20" s="1"/>
      <c r="B20" s="1"/>
      <c r="C20" s="1"/>
      <c r="D20" s="6"/>
    </row>
    <row r="21" spans="1:3" ht="16.5">
      <c r="A21" s="11" t="s">
        <v>40</v>
      </c>
      <c r="C21" s="33">
        <f>B15*C15+B17*C17</f>
        <v>-665.2892561983471</v>
      </c>
    </row>
    <row r="22" spans="1:3" ht="16.5">
      <c r="A22" s="11" t="s">
        <v>41</v>
      </c>
      <c r="C22" s="34">
        <f>(B16*D16+B18*D18+B19*D19)/((1+B12)^A19)</f>
        <v>665.2328898602808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="150" zoomScaleNormal="150" zoomScalePageLayoutView="0" workbookViewId="0" topLeftCell="A1">
      <selection activeCell="A2" sqref="A2"/>
    </sheetView>
  </sheetViews>
  <sheetFormatPr defaultColWidth="9.00390625" defaultRowHeight="16.5"/>
  <cols>
    <col min="1" max="1" width="9.125" style="8" bestFit="1" customWidth="1"/>
    <col min="2" max="2" width="11.125" style="8" customWidth="1"/>
    <col min="3" max="3" width="16.25390625" style="8" customWidth="1"/>
    <col min="4" max="4" width="13.625" style="8" customWidth="1"/>
    <col min="5" max="5" width="9.125" style="8" bestFit="1" customWidth="1"/>
  </cols>
  <sheetData>
    <row r="1" ht="16.5">
      <c r="A1" s="8" t="s">
        <v>33</v>
      </c>
    </row>
    <row r="3" spans="1:2" ht="16.5">
      <c r="A3" s="1" t="s">
        <v>24</v>
      </c>
      <c r="B3" s="5">
        <v>0.2837</v>
      </c>
    </row>
    <row r="4" spans="1:4" ht="16.5">
      <c r="A4" s="4" t="s">
        <v>25</v>
      </c>
      <c r="B4" s="4" t="s">
        <v>26</v>
      </c>
      <c r="C4" s="4" t="s">
        <v>27</v>
      </c>
      <c r="D4" s="4" t="s">
        <v>28</v>
      </c>
    </row>
    <row r="5" spans="1:4" ht="16.5">
      <c r="A5" s="1">
        <v>0</v>
      </c>
      <c r="B5" s="2">
        <v>-15000</v>
      </c>
      <c r="C5" s="3">
        <f>POWER((1+$B$3),-A5)</f>
        <v>1</v>
      </c>
      <c r="D5" s="2">
        <f>B5*C5</f>
        <v>-15000</v>
      </c>
    </row>
    <row r="6" spans="1:4" ht="16.5">
      <c r="A6" s="1">
        <v>1</v>
      </c>
      <c r="B6" s="2">
        <v>5000</v>
      </c>
      <c r="C6" s="3">
        <f>POWER((1+$B$3),-A6)</f>
        <v>0.7789982083041208</v>
      </c>
      <c r="D6" s="2">
        <f>B6*C6</f>
        <v>3894.991041520604</v>
      </c>
    </row>
    <row r="7" spans="1:4" ht="16.5">
      <c r="A7" s="1">
        <v>2</v>
      </c>
      <c r="B7" s="2">
        <v>6000</v>
      </c>
      <c r="C7" s="3">
        <f>POWER((1+$B$3),-A7)</f>
        <v>0.6068382085410305</v>
      </c>
      <c r="D7" s="2">
        <f>B7*C7</f>
        <v>3641.0292512461833</v>
      </c>
    </row>
    <row r="8" spans="1:4" ht="16.5">
      <c r="A8" s="1">
        <v>3</v>
      </c>
      <c r="B8" s="2">
        <v>8000</v>
      </c>
      <c r="C8" s="3">
        <f>POWER((1+$B$3),-A8)</f>
        <v>0.47272587718394526</v>
      </c>
      <c r="D8" s="2">
        <f>B8*C8</f>
        <v>3781.807017471562</v>
      </c>
    </row>
    <row r="9" spans="1:4" ht="16.5">
      <c r="A9" s="1">
        <v>4</v>
      </c>
      <c r="B9" s="2">
        <v>10000</v>
      </c>
      <c r="C9" s="3">
        <f>POWER((1+$B$3),-A9)</f>
        <v>0.36825261134528725</v>
      </c>
      <c r="D9" s="2">
        <f>B9*C9</f>
        <v>3682.5261134528723</v>
      </c>
    </row>
    <row r="10" spans="1:4" ht="16.5">
      <c r="A10" s="1"/>
      <c r="B10" s="1"/>
      <c r="C10" s="1"/>
      <c r="D10" s="2">
        <f>SUM(D5:D9)</f>
        <v>0.353423691221451</v>
      </c>
    </row>
    <row r="11" spans="1:2" ht="16.5">
      <c r="A11" s="1" t="s">
        <v>29</v>
      </c>
      <c r="B11" s="5">
        <v>0.1971</v>
      </c>
    </row>
    <row r="12" spans="1:2" ht="16.5">
      <c r="A12" s="1" t="s">
        <v>30</v>
      </c>
      <c r="B12" s="5">
        <v>0.05</v>
      </c>
    </row>
    <row r="13" spans="1:4" ht="16.5">
      <c r="A13" s="4" t="s">
        <v>25</v>
      </c>
      <c r="B13" s="4" t="s">
        <v>26</v>
      </c>
      <c r="C13" s="10" t="s">
        <v>31</v>
      </c>
      <c r="D13" s="4" t="s">
        <v>32</v>
      </c>
    </row>
    <row r="14" spans="1:4" ht="16.5">
      <c r="A14" s="1">
        <v>0</v>
      </c>
      <c r="B14" s="2">
        <v>-15000</v>
      </c>
      <c r="C14" s="3">
        <f>POWER((1+B11),A18)</f>
        <v>2.0536277454035283</v>
      </c>
      <c r="D14" s="7">
        <f>B14*C14</f>
        <v>-30804.416181052926</v>
      </c>
    </row>
    <row r="15" spans="1:4" ht="16.5">
      <c r="A15" s="1">
        <v>1</v>
      </c>
      <c r="B15" s="2">
        <v>5000</v>
      </c>
      <c r="C15" s="3">
        <f>POWER((1+$B$12),($A$18-A15))</f>
        <v>1.1576250000000001</v>
      </c>
      <c r="D15" s="2">
        <f>B15*C15</f>
        <v>5788.125000000001</v>
      </c>
    </row>
    <row r="16" spans="1:4" ht="16.5">
      <c r="A16" s="1">
        <v>2</v>
      </c>
      <c r="B16" s="2">
        <v>6000</v>
      </c>
      <c r="C16" s="3">
        <f>POWER((1+$B$12),($A$18-A16))</f>
        <v>1.1025</v>
      </c>
      <c r="D16" s="2">
        <f>B16*C16</f>
        <v>6615</v>
      </c>
    </row>
    <row r="17" spans="1:4" ht="16.5">
      <c r="A17" s="1">
        <v>3</v>
      </c>
      <c r="B17" s="2">
        <v>8000</v>
      </c>
      <c r="C17" s="3">
        <f>POWER((1+$B$12),($A$18-A17))</f>
        <v>1.05</v>
      </c>
      <c r="D17" s="2">
        <f>B17*C17</f>
        <v>8400</v>
      </c>
    </row>
    <row r="18" spans="1:5" ht="16.5">
      <c r="A18" s="1">
        <v>4</v>
      </c>
      <c r="B18" s="2">
        <v>10000</v>
      </c>
      <c r="C18" s="3">
        <f>POWER((1+$B$12),($A$18-A18))</f>
        <v>1</v>
      </c>
      <c r="D18" s="2">
        <f>B18*C18</f>
        <v>10000</v>
      </c>
      <c r="E18" s="9">
        <f>SUM(D15:D18)</f>
        <v>30803.125</v>
      </c>
    </row>
    <row r="19" spans="1:4" ht="16.5">
      <c r="A19" s="1"/>
      <c r="B19" s="1"/>
      <c r="C19" s="1"/>
      <c r="D19" s="6">
        <f>SUM(D14:D18)</f>
        <v>-1.2911810529258219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Eric Ting</cp:lastModifiedBy>
  <dcterms:created xsi:type="dcterms:W3CDTF">2006-12-12T00:30:22Z</dcterms:created>
  <dcterms:modified xsi:type="dcterms:W3CDTF">2012-11-09T00:56:04Z</dcterms:modified>
  <cp:category/>
  <cp:version/>
  <cp:contentType/>
  <cp:contentStatus/>
</cp:coreProperties>
</file>