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105" windowWidth="11685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<sst xmlns="http://schemas.openxmlformats.org/spreadsheetml/2006/main" count="37" uniqueCount="33">
  <si>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時間</t>
  </si>
  <si>
    <t>買進</t>
  </si>
  <si>
    <t>成本</t>
  </si>
  <si>
    <t>收入</t>
  </si>
  <si>
    <t>股號</t>
  </si>
  <si>
    <t>公司</t>
  </si>
  <si>
    <t>賣出</t>
  </si>
  <si>
    <t>賣價</t>
  </si>
  <si>
    <t>買價</t>
  </si>
  <si>
    <t>現金股利</t>
  </si>
  <si>
    <t>配股</t>
  </si>
  <si>
    <t>市價盈虧</t>
  </si>
  <si>
    <t>股票股利市值估計：</t>
  </si>
  <si>
    <t>獲利估計：</t>
  </si>
  <si>
    <t>現金股利合計：</t>
  </si>
  <si>
    <t>市場盈虧合計：</t>
  </si>
  <si>
    <t>配股</t>
  </si>
  <si>
    <t>除權除息</t>
  </si>
  <si>
    <t>價格</t>
  </si>
  <si>
    <t>市值</t>
  </si>
  <si>
    <t>合計</t>
  </si>
  <si>
    <t>配股總數</t>
  </si>
  <si>
    <t>中華電</t>
  </si>
  <si>
    <t>中華電</t>
  </si>
  <si>
    <r>
      <t xml:space="preserve">99 </t>
    </r>
    <r>
      <rPr>
        <b/>
        <sz val="12"/>
        <color indexed="10"/>
        <rFont val="細明體"/>
        <family val="3"/>
      </rPr>
      <t>除權除息</t>
    </r>
  </si>
  <si>
    <t>長虹</t>
  </si>
  <si>
    <t>長虹</t>
  </si>
  <si>
    <t>現有股票</t>
  </si>
  <si>
    <t>已出售</t>
  </si>
  <si>
    <t>報酬率</t>
  </si>
  <si>
    <t>期間(天)</t>
  </si>
  <si>
    <t>投資總金額</t>
  </si>
  <si>
    <t>配股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</si>
</sst>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"/>
    <numFmt numFmtId="179" formatCode="0.000"/>
    <numFmt numFmtId="180" formatCode="0.00_);[Red]\(0.00\)"/>
    <numFmt numFmtId="181" formatCode="0.0_);[Red]\(0.0\)"/>
    <numFmt numFmtId="182" formatCode="0_);[Red]\(0\)"/>
    <numFmt numFmtId="183" formatCode="mmm\-yyyy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00_-;\-* #,##0.0000000_-;_-* &quot;-&quot;??_-;_-@_-"/>
    <numFmt numFmtId="189" formatCode="m&quot;月&quot;d&quot;日&quot;"/>
    <numFmt numFmtId="190" formatCode="0.0%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Arial"/>
      <family val="2"/>
    </font>
    <font>
      <sz val="12"/>
      <name val="細明體"/>
      <family val="3"/>
    </font>
    <font>
      <b/>
      <sz val="12"/>
      <color indexed="10"/>
      <name val="新細明體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4"/>
      <name val="Arial"/>
      <family val="2"/>
    </font>
    <font>
      <sz val="12"/>
      <color indexed="14"/>
      <name val="新細明體"/>
      <family val="1"/>
    </font>
    <font>
      <b/>
      <sz val="12"/>
      <color indexed="14"/>
      <name val="Arial"/>
      <family val="2"/>
    </font>
    <font>
      <b/>
      <sz val="12"/>
      <color indexed="10"/>
      <name val="細明體"/>
      <family val="3"/>
    </font>
    <font>
      <b/>
      <sz val="12"/>
      <color indexed="8"/>
      <name val="細明體"/>
      <family val="3"/>
    </font>
    <font>
      <b/>
      <sz val="12"/>
      <name val="細明體"/>
      <family val="3"/>
    </font>
    <font>
      <b/>
      <sz val="12"/>
      <color indexed="18"/>
      <name val="Arial"/>
      <family val="2"/>
    </font>
    <font>
      <sz val="12"/>
      <color indexed="18"/>
      <name val="新細明體"/>
      <family val="1"/>
    </font>
    <font>
      <sz val="12"/>
      <color indexed="8"/>
      <name val="細明體"/>
      <family val="3"/>
    </font>
    <font>
      <b/>
      <sz val="12"/>
      <name val="Arial"/>
      <family val="2"/>
    </font>
    <font>
      <b/>
      <sz val="12"/>
      <name val="新細明體"/>
      <family val="1"/>
    </font>
    <font>
      <b/>
      <sz val="12"/>
      <color indexed="8"/>
      <name val="Arial"/>
      <family val="2"/>
    </font>
    <font>
      <b/>
      <sz val="14"/>
      <color indexed="8"/>
      <name val="細明體"/>
      <family val="3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178" fontId="5" fillId="33" borderId="19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58" fontId="6" fillId="33" borderId="20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177" fontId="6" fillId="33" borderId="21" xfId="33" applyNumberFormat="1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58" fontId="10" fillId="33" borderId="20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78" fontId="12" fillId="33" borderId="19" xfId="0" applyNumberFormat="1" applyFont="1" applyFill="1" applyBorder="1" applyAlignment="1">
      <alignment horizontal="center"/>
    </xf>
    <xf numFmtId="177" fontId="10" fillId="33" borderId="21" xfId="33" applyNumberFormat="1" applyFon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58" fontId="10" fillId="34" borderId="20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178" fontId="12" fillId="34" borderId="19" xfId="0" applyNumberFormat="1" applyFont="1" applyFill="1" applyBorder="1" applyAlignment="1">
      <alignment horizontal="center"/>
    </xf>
    <xf numFmtId="177" fontId="10" fillId="34" borderId="21" xfId="33" applyNumberFormat="1" applyFont="1" applyFill="1" applyBorder="1" applyAlignment="1">
      <alignment horizontal="center"/>
    </xf>
    <xf numFmtId="177" fontId="14" fillId="34" borderId="21" xfId="33" applyNumberFormat="1" applyFont="1" applyFill="1" applyBorder="1" applyAlignment="1">
      <alignment horizontal="center"/>
    </xf>
    <xf numFmtId="177" fontId="5" fillId="35" borderId="26" xfId="33" applyNumberFormat="1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177" fontId="16" fillId="35" borderId="27" xfId="33" applyNumberFormat="1" applyFont="1" applyFill="1" applyBorder="1" applyAlignment="1">
      <alignment horizontal="center"/>
    </xf>
    <xf numFmtId="177" fontId="0" fillId="0" borderId="0" xfId="33" applyNumberFormat="1" applyFont="1" applyAlignment="1">
      <alignment/>
    </xf>
    <xf numFmtId="177" fontId="0" fillId="36" borderId="16" xfId="33" applyNumberFormat="1" applyFont="1" applyFill="1" applyBorder="1" applyAlignment="1">
      <alignment horizontal="center"/>
    </xf>
    <xf numFmtId="177" fontId="5" fillId="36" borderId="20" xfId="33" applyNumberFormat="1" applyFont="1" applyFill="1" applyBorder="1" applyAlignment="1">
      <alignment horizontal="center"/>
    </xf>
    <xf numFmtId="177" fontId="0" fillId="35" borderId="16" xfId="33" applyNumberFormat="1" applyFont="1" applyFill="1" applyBorder="1" applyAlignment="1">
      <alignment horizontal="center"/>
    </xf>
    <xf numFmtId="177" fontId="5" fillId="35" borderId="20" xfId="33" applyNumberFormat="1" applyFont="1" applyFill="1" applyBorder="1" applyAlignment="1">
      <alignment horizontal="center"/>
    </xf>
    <xf numFmtId="177" fontId="15" fillId="35" borderId="12" xfId="33" applyNumberFormat="1" applyFont="1" applyFill="1" applyBorder="1" applyAlignment="1">
      <alignment horizontal="left"/>
    </xf>
    <xf numFmtId="177" fontId="3" fillId="36" borderId="20" xfId="33" applyNumberFormat="1" applyFont="1" applyFill="1" applyBorder="1" applyAlignment="1">
      <alignment horizontal="center"/>
    </xf>
    <xf numFmtId="177" fontId="2" fillId="36" borderId="12" xfId="33" applyNumberFormat="1" applyFont="1" applyFill="1" applyBorder="1" applyAlignment="1">
      <alignment horizontal="center"/>
    </xf>
    <xf numFmtId="177" fontId="2" fillId="36" borderId="13" xfId="33" applyNumberFormat="1" applyFont="1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177" fontId="5" fillId="36" borderId="29" xfId="0" applyNumberFormat="1" applyFont="1" applyFill="1" applyBorder="1" applyAlignment="1">
      <alignment horizontal="center"/>
    </xf>
    <xf numFmtId="177" fontId="5" fillId="36" borderId="30" xfId="0" applyNumberFormat="1" applyFont="1" applyFill="1" applyBorder="1" applyAlignment="1">
      <alignment horizontal="center"/>
    </xf>
    <xf numFmtId="0" fontId="2" fillId="36" borderId="30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18" fillId="33" borderId="34" xfId="0" applyFont="1" applyFill="1" applyBorder="1" applyAlignment="1">
      <alignment horizontal="center"/>
    </xf>
    <xf numFmtId="0" fontId="10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58" fontId="10" fillId="37" borderId="20" xfId="0" applyNumberFormat="1" applyFont="1" applyFill="1" applyBorder="1" applyAlignment="1">
      <alignment horizontal="center"/>
    </xf>
    <xf numFmtId="0" fontId="10" fillId="37" borderId="19" xfId="0" applyFont="1" applyFill="1" applyBorder="1" applyAlignment="1">
      <alignment horizontal="center"/>
    </xf>
    <xf numFmtId="178" fontId="12" fillId="37" borderId="19" xfId="0" applyNumberFormat="1" applyFont="1" applyFill="1" applyBorder="1" applyAlignment="1">
      <alignment horizontal="center"/>
    </xf>
    <xf numFmtId="177" fontId="10" fillId="37" borderId="21" xfId="33" applyNumberFormat="1" applyFont="1" applyFill="1" applyBorder="1" applyAlignment="1">
      <alignment horizontal="center"/>
    </xf>
    <xf numFmtId="177" fontId="5" fillId="37" borderId="20" xfId="33" applyNumberFormat="1" applyFont="1" applyFill="1" applyBorder="1" applyAlignment="1">
      <alignment horizontal="center"/>
    </xf>
    <xf numFmtId="0" fontId="16" fillId="37" borderId="24" xfId="0" applyFont="1" applyFill="1" applyBorder="1" applyAlignment="1">
      <alignment horizontal="center"/>
    </xf>
    <xf numFmtId="177" fontId="5" fillId="37" borderId="30" xfId="0" applyNumberFormat="1" applyFont="1" applyFill="1" applyBorder="1" applyAlignment="1">
      <alignment horizontal="center"/>
    </xf>
    <xf numFmtId="0" fontId="5" fillId="37" borderId="32" xfId="0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77" fontId="5" fillId="0" borderId="10" xfId="33" applyNumberFormat="1" applyFont="1" applyBorder="1" applyAlignment="1">
      <alignment horizontal="center"/>
    </xf>
    <xf numFmtId="177" fontId="19" fillId="0" borderId="10" xfId="33" applyNumberFormat="1" applyFont="1" applyBorder="1" applyAlignment="1">
      <alignment horizontal="center"/>
    </xf>
    <xf numFmtId="177" fontId="19" fillId="0" borderId="10" xfId="33" applyNumberFormat="1" applyFont="1" applyBorder="1" applyAlignment="1">
      <alignment/>
    </xf>
    <xf numFmtId="177" fontId="0" fillId="0" borderId="10" xfId="33" applyNumberFormat="1" applyFont="1" applyBorder="1" applyAlignment="1">
      <alignment/>
    </xf>
    <xf numFmtId="184" fontId="19" fillId="0" borderId="10" xfId="33" applyNumberFormat="1" applyFont="1" applyBorder="1" applyAlignment="1">
      <alignment/>
    </xf>
    <xf numFmtId="0" fontId="0" fillId="35" borderId="17" xfId="0" applyFill="1" applyBorder="1" applyAlignment="1">
      <alignment horizontal="center"/>
    </xf>
    <xf numFmtId="177" fontId="5" fillId="35" borderId="35" xfId="0" applyNumberFormat="1" applyFont="1" applyFill="1" applyBorder="1" applyAlignment="1">
      <alignment horizontal="center"/>
    </xf>
    <xf numFmtId="177" fontId="5" fillId="35" borderId="21" xfId="0" applyNumberFormat="1" applyFont="1" applyFill="1" applyBorder="1" applyAlignment="1">
      <alignment horizontal="center"/>
    </xf>
    <xf numFmtId="177" fontId="5" fillId="35" borderId="11" xfId="33" applyNumberFormat="1" applyFont="1" applyFill="1" applyBorder="1" applyAlignment="1">
      <alignment horizontal="center"/>
    </xf>
    <xf numFmtId="177" fontId="5" fillId="35" borderId="21" xfId="33" applyNumberFormat="1" applyFont="1" applyFill="1" applyBorder="1" applyAlignment="1">
      <alignment horizontal="center"/>
    </xf>
    <xf numFmtId="177" fontId="5" fillId="35" borderId="15" xfId="0" applyNumberFormat="1" applyFont="1" applyFill="1" applyBorder="1" applyAlignment="1">
      <alignment horizontal="center"/>
    </xf>
    <xf numFmtId="177" fontId="15" fillId="35" borderId="13" xfId="33" applyNumberFormat="1" applyFont="1" applyFill="1" applyBorder="1" applyAlignment="1">
      <alignment horizontal="left"/>
    </xf>
    <xf numFmtId="0" fontId="19" fillId="0" borderId="10" xfId="0" applyFont="1" applyBorder="1" applyAlignment="1">
      <alignment/>
    </xf>
    <xf numFmtId="177" fontId="21" fillId="0" borderId="10" xfId="33" applyNumberFormat="1" applyFont="1" applyBorder="1" applyAlignment="1">
      <alignment/>
    </xf>
    <xf numFmtId="177" fontId="5" fillId="33" borderId="21" xfId="33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58" fontId="6" fillId="38" borderId="20" xfId="0" applyNumberFormat="1" applyFont="1" applyFill="1" applyBorder="1" applyAlignment="1">
      <alignment horizontal="center"/>
    </xf>
    <xf numFmtId="0" fontId="6" fillId="38" borderId="19" xfId="0" applyFont="1" applyFill="1" applyBorder="1" applyAlignment="1">
      <alignment horizontal="center"/>
    </xf>
    <xf numFmtId="178" fontId="21" fillId="38" borderId="19" xfId="0" applyNumberFormat="1" applyFont="1" applyFill="1" applyBorder="1" applyAlignment="1">
      <alignment horizontal="center"/>
    </xf>
    <xf numFmtId="177" fontId="6" fillId="38" borderId="21" xfId="33" applyNumberFormat="1" applyFont="1" applyFill="1" applyBorder="1" applyAlignment="1">
      <alignment horizontal="center"/>
    </xf>
    <xf numFmtId="177" fontId="21" fillId="38" borderId="20" xfId="33" applyNumberFormat="1" applyFont="1" applyFill="1" applyBorder="1" applyAlignment="1">
      <alignment horizontal="center"/>
    </xf>
    <xf numFmtId="0" fontId="21" fillId="38" borderId="24" xfId="0" applyFont="1" applyFill="1" applyBorder="1" applyAlignment="1">
      <alignment horizontal="center"/>
    </xf>
    <xf numFmtId="177" fontId="21" fillId="38" borderId="29" xfId="0" applyNumberFormat="1" applyFont="1" applyFill="1" applyBorder="1" applyAlignment="1">
      <alignment horizontal="center"/>
    </xf>
    <xf numFmtId="0" fontId="21" fillId="38" borderId="32" xfId="0" applyFont="1" applyFill="1" applyBorder="1" applyAlignment="1">
      <alignment horizontal="center"/>
    </xf>
    <xf numFmtId="0" fontId="22" fillId="38" borderId="20" xfId="0" applyFont="1" applyFill="1" applyBorder="1" applyAlignment="1">
      <alignment horizontal="left"/>
    </xf>
    <xf numFmtId="0" fontId="10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58" fontId="10" fillId="37" borderId="36" xfId="0" applyNumberFormat="1" applyFont="1" applyFill="1" applyBorder="1" applyAlignment="1">
      <alignment horizontal="center"/>
    </xf>
    <xf numFmtId="0" fontId="10" fillId="37" borderId="38" xfId="0" applyFont="1" applyFill="1" applyBorder="1" applyAlignment="1">
      <alignment horizontal="center"/>
    </xf>
    <xf numFmtId="178" fontId="12" fillId="37" borderId="38" xfId="0" applyNumberFormat="1" applyFont="1" applyFill="1" applyBorder="1" applyAlignment="1">
      <alignment horizontal="center"/>
    </xf>
    <xf numFmtId="177" fontId="10" fillId="37" borderId="37" xfId="33" applyNumberFormat="1" applyFont="1" applyFill="1" applyBorder="1" applyAlignment="1">
      <alignment horizontal="center"/>
    </xf>
    <xf numFmtId="177" fontId="5" fillId="37" borderId="36" xfId="33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center"/>
    </xf>
    <xf numFmtId="177" fontId="5" fillId="37" borderId="39" xfId="0" applyNumberFormat="1" applyFont="1" applyFill="1" applyBorder="1" applyAlignment="1">
      <alignment horizontal="center"/>
    </xf>
    <xf numFmtId="0" fontId="5" fillId="37" borderId="40" xfId="0" applyFont="1" applyFill="1" applyBorder="1" applyAlignment="1">
      <alignment horizontal="center"/>
    </xf>
    <xf numFmtId="0" fontId="23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0" fontId="4" fillId="0" borderId="42" xfId="0" applyFont="1" applyBorder="1" applyAlignment="1">
      <alignment/>
    </xf>
    <xf numFmtId="177" fontId="0" fillId="0" borderId="42" xfId="33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24" fillId="0" borderId="0" xfId="0" applyFont="1" applyAlignment="1">
      <alignment horizontal="center"/>
    </xf>
    <xf numFmtId="190" fontId="24" fillId="0" borderId="0" xfId="39" applyNumberFormat="1" applyFont="1" applyAlignment="1">
      <alignment horizontal="center"/>
    </xf>
    <xf numFmtId="177" fontId="24" fillId="0" borderId="0" xfId="33" applyNumberFormat="1" applyFont="1" applyAlignment="1">
      <alignment horizontal="center"/>
    </xf>
    <xf numFmtId="0" fontId="13" fillId="33" borderId="19" xfId="0" applyFont="1" applyFill="1" applyBorder="1" applyAlignment="1">
      <alignment horizontal="left"/>
    </xf>
    <xf numFmtId="0" fontId="22" fillId="38" borderId="0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80" zoomScaleNormal="80" zoomScalePageLayoutView="0" workbookViewId="0" topLeftCell="A1">
      <selection activeCell="N10" sqref="N10"/>
    </sheetView>
  </sheetViews>
  <sheetFormatPr defaultColWidth="9.00390625" defaultRowHeight="16.5"/>
  <cols>
    <col min="1" max="1" width="7.75390625" style="0" customWidth="1"/>
    <col min="2" max="2" width="7.50390625" style="0" customWidth="1"/>
    <col min="3" max="3" width="15.75390625" style="1" bestFit="1" customWidth="1"/>
    <col min="4" max="4" width="5.75390625" style="0" bestFit="1" customWidth="1"/>
    <col min="5" max="5" width="7.00390625" style="26" customWidth="1"/>
    <col min="6" max="6" width="12.50390625" style="0" customWidth="1"/>
    <col min="7" max="7" width="15.375" style="0" customWidth="1"/>
    <col min="8" max="8" width="11.00390625" style="0" bestFit="1" customWidth="1"/>
    <col min="9" max="9" width="9.75390625" style="0" customWidth="1"/>
    <col min="10" max="10" width="11.75390625" style="0" customWidth="1"/>
    <col min="11" max="11" width="11.375" style="61" customWidth="1"/>
    <col min="12" max="12" width="10.875" style="0" customWidth="1"/>
    <col min="13" max="13" width="13.375" style="0" bestFit="1" customWidth="1"/>
    <col min="14" max="14" width="20.50390625" style="1" customWidth="1"/>
    <col min="15" max="15" width="16.875" style="0" customWidth="1"/>
    <col min="16" max="16" width="16.00390625" style="0" customWidth="1"/>
    <col min="17" max="17" width="15.875" style="0" customWidth="1"/>
  </cols>
  <sheetData>
    <row r="1" spans="1:14" ht="6" customHeight="1" thickBot="1">
      <c r="A1" s="117"/>
      <c r="B1" s="118"/>
      <c r="C1" s="119"/>
      <c r="D1" s="120"/>
      <c r="E1" s="121"/>
      <c r="F1" s="122"/>
      <c r="G1" s="119"/>
      <c r="H1" s="120"/>
      <c r="I1" s="121"/>
      <c r="J1" s="122"/>
      <c r="K1" s="123"/>
      <c r="L1" s="124"/>
      <c r="M1" s="125"/>
      <c r="N1" s="126"/>
    </row>
    <row r="2" spans="1:14" ht="20.25" thickBot="1">
      <c r="A2" s="127" t="s">
        <v>28</v>
      </c>
      <c r="B2" s="128"/>
      <c r="C2" s="129"/>
      <c r="D2" s="128"/>
      <c r="E2" s="130"/>
      <c r="F2" s="128"/>
      <c r="G2" s="128"/>
      <c r="H2" s="128"/>
      <c r="I2" s="128"/>
      <c r="J2" s="128"/>
      <c r="K2" s="131"/>
      <c r="L2" s="128"/>
      <c r="M2" s="128"/>
      <c r="N2" s="132"/>
    </row>
    <row r="3" spans="1:16" ht="17.25" thickBot="1">
      <c r="A3" s="18" t="s">
        <v>4</v>
      </c>
      <c r="B3" s="19" t="s">
        <v>5</v>
      </c>
      <c r="C3" s="20" t="s">
        <v>0</v>
      </c>
      <c r="D3" s="21" t="s">
        <v>1</v>
      </c>
      <c r="E3" s="27" t="s">
        <v>8</v>
      </c>
      <c r="F3" s="22" t="s">
        <v>2</v>
      </c>
      <c r="G3" s="23" t="s">
        <v>0</v>
      </c>
      <c r="H3" s="25" t="s">
        <v>6</v>
      </c>
      <c r="I3" s="25" t="s">
        <v>7</v>
      </c>
      <c r="J3" s="24" t="s">
        <v>3</v>
      </c>
      <c r="K3" s="62" t="s">
        <v>9</v>
      </c>
      <c r="L3" s="44" t="s">
        <v>10</v>
      </c>
      <c r="M3" s="70" t="s">
        <v>11</v>
      </c>
      <c r="N3" s="78" t="s">
        <v>17</v>
      </c>
      <c r="O3" s="133" t="s">
        <v>29</v>
      </c>
      <c r="P3" s="133" t="s">
        <v>30</v>
      </c>
    </row>
    <row r="4" spans="1:16" ht="16.5">
      <c r="A4" s="38">
        <v>5534</v>
      </c>
      <c r="B4" s="39" t="s">
        <v>26</v>
      </c>
      <c r="C4" s="40">
        <v>40395</v>
      </c>
      <c r="D4" s="41">
        <v>10</v>
      </c>
      <c r="E4" s="42">
        <v>68.4</v>
      </c>
      <c r="F4" s="43">
        <f>D4*1000*E4+D4*1000*E4*0.001425</f>
        <v>684974.7</v>
      </c>
      <c r="G4" s="48">
        <v>40437</v>
      </c>
      <c r="H4" s="49">
        <v>10</v>
      </c>
      <c r="I4" s="50">
        <v>80.3</v>
      </c>
      <c r="J4" s="51">
        <f>H4*1000*I4-H4*1000*I4*0.001425-H4*1000*I4*0.003</f>
        <v>799446.725</v>
      </c>
      <c r="K4" s="63">
        <v>40000</v>
      </c>
      <c r="L4" s="58">
        <v>200</v>
      </c>
      <c r="M4" s="71">
        <f>J4-F4</f>
        <v>114472.02500000002</v>
      </c>
      <c r="N4" s="76" t="s">
        <v>24</v>
      </c>
      <c r="O4" s="134">
        <f>(K4+L4*74+M4)/F4</f>
        <v>0.24712157251939385</v>
      </c>
      <c r="P4" s="135">
        <f>G4-C4</f>
        <v>42</v>
      </c>
    </row>
    <row r="5" spans="1:14" ht="16.5">
      <c r="A5" s="33"/>
      <c r="B5" s="34"/>
      <c r="C5" s="35"/>
      <c r="D5" s="36"/>
      <c r="E5" s="31"/>
      <c r="F5" s="37"/>
      <c r="G5" s="48"/>
      <c r="H5" s="49"/>
      <c r="I5" s="50"/>
      <c r="J5" s="51"/>
      <c r="K5" s="63"/>
      <c r="L5" s="58"/>
      <c r="M5" s="71"/>
      <c r="N5" s="76"/>
    </row>
    <row r="6" spans="1:14" ht="16.5">
      <c r="A6" s="33"/>
      <c r="B6" s="34"/>
      <c r="C6" s="35"/>
      <c r="D6" s="36"/>
      <c r="E6" s="31"/>
      <c r="F6" s="37"/>
      <c r="G6" s="48"/>
      <c r="H6" s="49"/>
      <c r="I6" s="50"/>
      <c r="J6" s="51"/>
      <c r="K6" s="63"/>
      <c r="L6" s="58"/>
      <c r="M6" s="71"/>
      <c r="N6" s="75"/>
    </row>
    <row r="7" spans="1:14" ht="16.5">
      <c r="A7" s="38"/>
      <c r="B7" s="39"/>
      <c r="C7" s="40"/>
      <c r="D7" s="41"/>
      <c r="E7" s="42"/>
      <c r="F7" s="43"/>
      <c r="G7" s="48"/>
      <c r="H7" s="49"/>
      <c r="I7" s="50"/>
      <c r="J7" s="51"/>
      <c r="K7" s="63"/>
      <c r="L7" s="58"/>
      <c r="M7" s="72"/>
      <c r="N7" s="76"/>
    </row>
    <row r="8" spans="1:14" ht="6" customHeight="1">
      <c r="A8" s="79"/>
      <c r="B8" s="80"/>
      <c r="C8" s="81"/>
      <c r="D8" s="82"/>
      <c r="E8" s="83"/>
      <c r="F8" s="84"/>
      <c r="G8" s="81"/>
      <c r="H8" s="82"/>
      <c r="I8" s="83"/>
      <c r="J8" s="84"/>
      <c r="K8" s="85"/>
      <c r="L8" s="86"/>
      <c r="M8" s="87"/>
      <c r="N8" s="88"/>
    </row>
    <row r="9" spans="1:14" ht="18.75" customHeight="1">
      <c r="A9" s="116" t="s">
        <v>27</v>
      </c>
      <c r="B9" s="107"/>
      <c r="C9" s="108"/>
      <c r="D9" s="109"/>
      <c r="E9" s="110"/>
      <c r="F9" s="111"/>
      <c r="G9" s="108"/>
      <c r="H9" s="109"/>
      <c r="I9" s="110"/>
      <c r="J9" s="111"/>
      <c r="K9" s="112"/>
      <c r="L9" s="113"/>
      <c r="M9" s="114"/>
      <c r="N9" s="115"/>
    </row>
    <row r="10" spans="1:14" ht="16.5">
      <c r="A10" s="33">
        <v>2412</v>
      </c>
      <c r="B10" s="34" t="s">
        <v>22</v>
      </c>
      <c r="C10" s="35">
        <v>40120</v>
      </c>
      <c r="D10" s="36">
        <v>10</v>
      </c>
      <c r="E10" s="31">
        <v>57.2</v>
      </c>
      <c r="F10" s="37">
        <f>D10*1000*E10+D10*1000*E10*0.001425</f>
        <v>572815.1</v>
      </c>
      <c r="G10" s="48"/>
      <c r="H10" s="49"/>
      <c r="I10" s="50"/>
      <c r="J10" s="51"/>
      <c r="K10" s="63">
        <v>40965</v>
      </c>
      <c r="L10" s="58"/>
      <c r="M10" s="71"/>
      <c r="N10" s="76" t="s">
        <v>24</v>
      </c>
    </row>
    <row r="11" spans="1:14" ht="16.5">
      <c r="A11" s="33"/>
      <c r="B11" s="34"/>
      <c r="C11" s="35"/>
      <c r="D11" s="36"/>
      <c r="E11" s="31"/>
      <c r="F11" s="37"/>
      <c r="G11" s="48"/>
      <c r="H11" s="49"/>
      <c r="I11" s="50"/>
      <c r="J11" s="51"/>
      <c r="K11" s="63"/>
      <c r="L11" s="58"/>
      <c r="M11" s="71"/>
      <c r="N11" s="76"/>
    </row>
    <row r="12" spans="1:14" ht="16.5">
      <c r="A12" s="33"/>
      <c r="B12" s="34"/>
      <c r="C12" s="35"/>
      <c r="D12" s="36"/>
      <c r="E12" s="31"/>
      <c r="F12" s="37"/>
      <c r="G12" s="48"/>
      <c r="H12" s="49"/>
      <c r="I12" s="50"/>
      <c r="J12" s="51"/>
      <c r="K12" s="63"/>
      <c r="L12" s="58"/>
      <c r="M12" s="71"/>
      <c r="N12" s="76"/>
    </row>
    <row r="13" spans="1:14" ht="16.5">
      <c r="A13" s="33"/>
      <c r="B13" s="34"/>
      <c r="C13" s="35"/>
      <c r="D13" s="36"/>
      <c r="E13" s="31"/>
      <c r="F13" s="37"/>
      <c r="G13" s="48"/>
      <c r="H13" s="49"/>
      <c r="I13" s="50"/>
      <c r="J13" s="51"/>
      <c r="K13" s="63"/>
      <c r="L13" s="58"/>
      <c r="M13" s="71"/>
      <c r="N13" s="76"/>
    </row>
    <row r="14" spans="1:14" ht="16.5">
      <c r="A14" s="33"/>
      <c r="B14" s="34"/>
      <c r="C14" s="35"/>
      <c r="D14" s="36"/>
      <c r="E14" s="31"/>
      <c r="F14" s="37"/>
      <c r="G14" s="48"/>
      <c r="H14" s="49"/>
      <c r="I14" s="50"/>
      <c r="J14" s="51"/>
      <c r="K14" s="63"/>
      <c r="L14" s="58"/>
      <c r="M14" s="71"/>
      <c r="N14" s="76"/>
    </row>
    <row r="15" spans="1:14" ht="17.25" thickBot="1">
      <c r="A15" s="33"/>
      <c r="B15" s="34"/>
      <c r="C15" s="35"/>
      <c r="D15" s="136" t="s">
        <v>31</v>
      </c>
      <c r="E15" s="31"/>
      <c r="F15" s="106">
        <f>SUM(F10:F10)</f>
        <v>572815.1</v>
      </c>
      <c r="G15" s="48"/>
      <c r="H15" s="49"/>
      <c r="I15" s="50"/>
      <c r="J15" s="51"/>
      <c r="K15" s="63"/>
      <c r="L15" s="58"/>
      <c r="M15" s="71"/>
      <c r="N15" s="76"/>
    </row>
    <row r="16" spans="1:14" ht="17.25" thickBot="1">
      <c r="A16" s="33"/>
      <c r="B16" s="34"/>
      <c r="C16" s="35"/>
      <c r="D16" s="36"/>
      <c r="E16" s="31"/>
      <c r="F16" s="37"/>
      <c r="G16" s="48"/>
      <c r="H16" s="49"/>
      <c r="I16" s="50"/>
      <c r="J16" s="51"/>
      <c r="K16" s="64" t="s">
        <v>9</v>
      </c>
      <c r="L16" s="59" t="s">
        <v>16</v>
      </c>
      <c r="M16" s="97" t="s">
        <v>11</v>
      </c>
      <c r="N16" s="75"/>
    </row>
    <row r="17" spans="1:14" ht="17.25" thickBot="1">
      <c r="A17" s="33"/>
      <c r="B17" s="34"/>
      <c r="C17" s="35"/>
      <c r="D17" s="36"/>
      <c r="E17" s="31"/>
      <c r="F17" s="37"/>
      <c r="G17" s="48"/>
      <c r="H17" s="49"/>
      <c r="I17" s="50"/>
      <c r="J17" s="52"/>
      <c r="K17" s="53">
        <f>SUM(K4:K16)</f>
        <v>80965</v>
      </c>
      <c r="L17" s="60">
        <f>SUM(L4:L16)</f>
        <v>200</v>
      </c>
      <c r="M17" s="98">
        <f>SUM(M4:M7)</f>
        <v>114472.02500000002</v>
      </c>
      <c r="N17" s="75"/>
    </row>
    <row r="18" spans="1:14" ht="16.5">
      <c r="A18" s="33"/>
      <c r="B18" s="34"/>
      <c r="C18" s="35"/>
      <c r="D18" s="36"/>
      <c r="E18" s="31"/>
      <c r="F18" s="37"/>
      <c r="G18" s="48"/>
      <c r="H18" s="49"/>
      <c r="I18" s="50"/>
      <c r="J18" s="51"/>
      <c r="K18" s="65"/>
      <c r="L18" s="54"/>
      <c r="M18" s="99"/>
      <c r="N18" s="75"/>
    </row>
    <row r="19" spans="1:14" ht="16.5">
      <c r="A19" s="14"/>
      <c r="B19" s="15"/>
      <c r="C19" s="4"/>
      <c r="D19" s="2"/>
      <c r="E19" s="32"/>
      <c r="F19" s="3"/>
      <c r="G19" s="10"/>
      <c r="H19" s="8"/>
      <c r="I19" s="8"/>
      <c r="J19" s="9"/>
      <c r="K19" s="66" t="s">
        <v>15</v>
      </c>
      <c r="L19" s="55"/>
      <c r="M19" s="100">
        <f>M17</f>
        <v>114472.02500000002</v>
      </c>
      <c r="N19" s="75"/>
    </row>
    <row r="20" spans="1:14" ht="16.5">
      <c r="A20" s="14"/>
      <c r="B20" s="15"/>
      <c r="C20" s="4"/>
      <c r="D20" s="2"/>
      <c r="E20" s="32"/>
      <c r="F20" s="3"/>
      <c r="G20" s="10"/>
      <c r="H20" s="8"/>
      <c r="I20" s="8"/>
      <c r="J20" s="9"/>
      <c r="K20" s="66" t="s">
        <v>14</v>
      </c>
      <c r="L20" s="55"/>
      <c r="M20" s="101">
        <f>K17</f>
        <v>80965</v>
      </c>
      <c r="N20" s="75"/>
    </row>
    <row r="21" spans="1:14" ht="16.5">
      <c r="A21" s="29"/>
      <c r="B21" s="30"/>
      <c r="C21" s="4"/>
      <c r="D21" s="2"/>
      <c r="E21" s="32"/>
      <c r="F21" s="3"/>
      <c r="G21" s="10"/>
      <c r="H21" s="8"/>
      <c r="I21" s="8"/>
      <c r="J21" s="9"/>
      <c r="K21" s="66" t="s">
        <v>12</v>
      </c>
      <c r="L21" s="56"/>
      <c r="M21" s="101">
        <f>K36</f>
        <v>14800</v>
      </c>
      <c r="N21" s="75"/>
    </row>
    <row r="22" spans="1:14" ht="17.25" thickBot="1">
      <c r="A22" s="14"/>
      <c r="B22" s="30"/>
      <c r="C22" s="4"/>
      <c r="D22" s="2"/>
      <c r="E22" s="32"/>
      <c r="F22" s="3"/>
      <c r="G22" s="10"/>
      <c r="H22" s="8"/>
      <c r="I22" s="8"/>
      <c r="J22" s="9"/>
      <c r="K22" s="103" t="s">
        <v>13</v>
      </c>
      <c r="L22" s="57"/>
      <c r="M22" s="102">
        <f>SUM(M19:M21)</f>
        <v>210237.02500000002</v>
      </c>
      <c r="N22" s="75"/>
    </row>
    <row r="23" spans="1:14" ht="16.5">
      <c r="A23" s="14"/>
      <c r="B23" s="30"/>
      <c r="C23" s="4"/>
      <c r="D23" s="2"/>
      <c r="E23" s="32"/>
      <c r="F23" s="3"/>
      <c r="G23" s="10"/>
      <c r="H23" s="8"/>
      <c r="I23" s="8"/>
      <c r="J23" s="9"/>
      <c r="K23" s="67"/>
      <c r="L23" s="46"/>
      <c r="M23" s="71"/>
      <c r="N23" s="75"/>
    </row>
    <row r="24" spans="1:14" ht="16.5">
      <c r="A24" s="14"/>
      <c r="B24" s="15"/>
      <c r="C24" s="4"/>
      <c r="D24" s="2"/>
      <c r="E24" s="32"/>
      <c r="F24" s="3"/>
      <c r="G24" s="10"/>
      <c r="H24" s="8"/>
      <c r="I24" s="8"/>
      <c r="J24" s="9"/>
      <c r="K24" s="68"/>
      <c r="L24" s="45"/>
      <c r="M24" s="73"/>
      <c r="N24" s="75"/>
    </row>
    <row r="25" spans="1:14" ht="16.5">
      <c r="A25" s="29"/>
      <c r="B25" s="30"/>
      <c r="C25" s="4"/>
      <c r="D25" s="2"/>
      <c r="E25" s="32"/>
      <c r="F25" s="3"/>
      <c r="G25" s="10"/>
      <c r="H25" s="8"/>
      <c r="I25" s="8"/>
      <c r="J25" s="9"/>
      <c r="K25" s="68"/>
      <c r="L25" s="45"/>
      <c r="M25" s="73"/>
      <c r="N25" s="75"/>
    </row>
    <row r="26" spans="1:14" ht="16.5">
      <c r="A26" s="14"/>
      <c r="B26" s="30"/>
      <c r="C26" s="4"/>
      <c r="D26" s="2"/>
      <c r="E26" s="32"/>
      <c r="F26" s="3"/>
      <c r="G26" s="10"/>
      <c r="H26" s="8"/>
      <c r="I26" s="8"/>
      <c r="J26" s="9"/>
      <c r="K26" s="68"/>
      <c r="L26" s="45"/>
      <c r="M26" s="73"/>
      <c r="N26" s="75"/>
    </row>
    <row r="27" spans="1:14" ht="16.5">
      <c r="A27" s="14"/>
      <c r="B27" s="15"/>
      <c r="C27" s="4"/>
      <c r="D27" s="2"/>
      <c r="E27" s="32"/>
      <c r="F27" s="3"/>
      <c r="G27" s="10"/>
      <c r="H27" s="8"/>
      <c r="I27" s="8"/>
      <c r="J27" s="9"/>
      <c r="K27" s="68"/>
      <c r="L27" s="45"/>
      <c r="M27" s="73"/>
      <c r="N27" s="75"/>
    </row>
    <row r="28" spans="1:14" ht="17.25" thickBot="1">
      <c r="A28" s="16"/>
      <c r="B28" s="17"/>
      <c r="C28" s="5"/>
      <c r="D28" s="6"/>
      <c r="E28" s="28"/>
      <c r="F28" s="7"/>
      <c r="G28" s="11"/>
      <c r="H28" s="12"/>
      <c r="I28" s="12"/>
      <c r="J28" s="13"/>
      <c r="K28" s="69"/>
      <c r="L28" s="47"/>
      <c r="M28" s="74"/>
      <c r="N28" s="77"/>
    </row>
    <row r="32" spans="1:9" ht="19.5">
      <c r="A32" s="137" t="s">
        <v>32</v>
      </c>
      <c r="I32" s="89"/>
    </row>
    <row r="33" spans="1:11" ht="16.5">
      <c r="A33" s="90"/>
      <c r="B33" s="90">
        <v>93</v>
      </c>
      <c r="C33" s="90">
        <v>94</v>
      </c>
      <c r="D33" s="90">
        <v>95</v>
      </c>
      <c r="E33" s="90">
        <v>96</v>
      </c>
      <c r="F33" s="90">
        <v>97</v>
      </c>
      <c r="G33" s="90">
        <v>98</v>
      </c>
      <c r="H33" s="90">
        <v>99</v>
      </c>
      <c r="I33" s="91" t="s">
        <v>21</v>
      </c>
      <c r="J33" s="91" t="s">
        <v>18</v>
      </c>
      <c r="K33" s="91" t="s">
        <v>19</v>
      </c>
    </row>
    <row r="34" spans="1:11" ht="16.5">
      <c r="A34" s="91" t="s">
        <v>23</v>
      </c>
      <c r="B34" s="93"/>
      <c r="C34" s="93"/>
      <c r="D34" s="94"/>
      <c r="E34" s="94"/>
      <c r="F34" s="104"/>
      <c r="G34" s="94"/>
      <c r="H34" s="94"/>
      <c r="I34" s="93">
        <f>SUM(B34:H34)</f>
        <v>0</v>
      </c>
      <c r="J34" s="93"/>
      <c r="K34" s="93">
        <f>I34*J34</f>
        <v>0</v>
      </c>
    </row>
    <row r="35" spans="1:11" ht="16.5">
      <c r="A35" s="91" t="s">
        <v>25</v>
      </c>
      <c r="B35" s="93"/>
      <c r="C35" s="93"/>
      <c r="D35" s="94"/>
      <c r="E35" s="94"/>
      <c r="F35" s="104"/>
      <c r="G35" s="94"/>
      <c r="H35" s="105">
        <v>200</v>
      </c>
      <c r="I35" s="93">
        <f>SUM(B35:H35)</f>
        <v>200</v>
      </c>
      <c r="J35" s="93">
        <v>74</v>
      </c>
      <c r="K35" s="93">
        <f>I35*J35</f>
        <v>14800</v>
      </c>
    </row>
    <row r="36" spans="1:11" ht="16.5">
      <c r="A36" s="90"/>
      <c r="B36" s="90"/>
      <c r="C36" s="90"/>
      <c r="D36" s="95"/>
      <c r="E36" s="96"/>
      <c r="F36" s="104"/>
      <c r="G36" s="94"/>
      <c r="H36" s="94"/>
      <c r="I36" s="93">
        <f>SUM(B36:H36)</f>
        <v>0</v>
      </c>
      <c r="J36" s="91" t="s">
        <v>20</v>
      </c>
      <c r="K36" s="92">
        <f>SUM(K34:K35)</f>
        <v>14800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cp:lastPrinted>2012-10-21T02:44:16Z</cp:lastPrinted>
  <dcterms:created xsi:type="dcterms:W3CDTF">2003-08-27T02:46:35Z</dcterms:created>
  <dcterms:modified xsi:type="dcterms:W3CDTF">2012-10-21T02:50:01Z</dcterms:modified>
  <cp:category/>
  <cp:version/>
  <cp:contentType/>
  <cp:contentStatus/>
</cp:coreProperties>
</file>