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88" windowHeight="6288" activeTab="0"/>
  </bookViews>
  <sheets>
    <sheet name="利率因子" sheetId="1" r:id="rId1"/>
    <sheet name="Page 108 分期付款例" sheetId="2" r:id="rId2"/>
    <sheet name="貸款分期償還(本息平攤)" sheetId="3" r:id="rId3"/>
    <sheet name="我的購屋計畫" sheetId="4" r:id="rId4"/>
    <sheet name="3.4應用實例" sheetId="5" r:id="rId5"/>
    <sheet name="風險衡量" sheetId="6" r:id="rId6"/>
    <sheet name="貸款分期償還(本金平攤)" sheetId="7" r:id="rId7"/>
    <sheet name="貸款分期償還(本息平攤) (2)" sheetId="8" r:id="rId8"/>
    <sheet name="貸款分期償還(本息平攤) (3)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<sst xmlns="http://schemas.openxmlformats.org/spreadsheetml/2006/main" count="192" uniqueCount="119">
  <si>
    <t>%</t>
  </si>
  <si>
    <t>期</t>
  </si>
  <si>
    <t>元</t>
  </si>
  <si>
    <t>期數</t>
  </si>
  <si>
    <t>償還本金</t>
  </si>
  <si>
    <r>
      <t>貸款金額</t>
    </r>
    <r>
      <rPr>
        <b/>
        <sz val="12"/>
        <rFont val="Arial"/>
        <family val="2"/>
      </rPr>
      <t xml:space="preserve"> =</t>
    </r>
  </si>
  <si>
    <r>
      <t>期數</t>
    </r>
    <r>
      <rPr>
        <b/>
        <sz val="12"/>
        <rFont val="Arial"/>
        <family val="2"/>
      </rPr>
      <t xml:space="preserve"> =</t>
    </r>
  </si>
  <si>
    <r>
      <t>年金現值利率因子</t>
    </r>
    <r>
      <rPr>
        <b/>
        <sz val="12"/>
        <rFont val="Arial"/>
        <family val="2"/>
      </rPr>
      <t>(PVIFA)  =</t>
    </r>
  </si>
  <si>
    <t>每期還款</t>
  </si>
  <si>
    <t>利息</t>
  </si>
  <si>
    <r>
      <t>年利率</t>
    </r>
    <r>
      <rPr>
        <b/>
        <sz val="12"/>
        <rFont val="Arial"/>
        <family val="2"/>
      </rPr>
      <t xml:space="preserve"> =</t>
    </r>
  </si>
  <si>
    <r>
      <t>貸款年數</t>
    </r>
    <r>
      <rPr>
        <b/>
        <sz val="12"/>
        <rFont val="Arial"/>
        <family val="2"/>
      </rPr>
      <t xml:space="preserve"> =</t>
    </r>
  </si>
  <si>
    <t>年</t>
  </si>
  <si>
    <r>
      <t>每期利率</t>
    </r>
    <r>
      <rPr>
        <b/>
        <sz val="12"/>
        <rFont val="Arial"/>
        <family val="2"/>
      </rPr>
      <t xml:space="preserve"> =</t>
    </r>
  </si>
  <si>
    <r>
      <t>還款期</t>
    </r>
    <r>
      <rPr>
        <b/>
        <sz val="12"/>
        <rFont val="Arial"/>
        <family val="2"/>
      </rPr>
      <t xml:space="preserve"> =</t>
    </r>
  </si>
  <si>
    <t>月</t>
  </si>
  <si>
    <t>尚欠本金</t>
  </si>
  <si>
    <r>
      <t>貸款分期償還試算</t>
    </r>
    <r>
      <rPr>
        <b/>
        <sz val="14"/>
        <rFont val="Arial"/>
        <family val="2"/>
      </rPr>
      <t xml:space="preserve"> ( </t>
    </r>
    <r>
      <rPr>
        <b/>
        <sz val="14"/>
        <rFont val="新細明體"/>
        <family val="1"/>
      </rPr>
      <t>還款方式：本息平均攤還</t>
    </r>
    <r>
      <rPr>
        <b/>
        <sz val="14"/>
        <rFont val="Arial"/>
        <family val="2"/>
      </rPr>
      <t xml:space="preserve"> )</t>
    </r>
  </si>
  <si>
    <r>
      <t xml:space="preserve">( </t>
    </r>
    <r>
      <rPr>
        <b/>
        <sz val="12"/>
        <rFont val="細明體"/>
        <family val="3"/>
      </rPr>
      <t>請輸入：年、半年、季、月</t>
    </r>
    <r>
      <rPr>
        <b/>
        <sz val="12"/>
        <rFont val="Times New Roman"/>
        <family val="1"/>
      </rPr>
      <t>)</t>
    </r>
  </si>
  <si>
    <r>
      <t>貸款金額</t>
    </r>
    <r>
      <rPr>
        <b/>
        <sz val="12"/>
        <rFont val="Arial"/>
        <family val="2"/>
      </rPr>
      <t xml:space="preserve"> =</t>
    </r>
  </si>
  <si>
    <t>元</t>
  </si>
  <si>
    <r>
      <t>年利率</t>
    </r>
    <r>
      <rPr>
        <b/>
        <sz val="12"/>
        <rFont val="Arial"/>
        <family val="2"/>
      </rPr>
      <t xml:space="preserve"> =</t>
    </r>
  </si>
  <si>
    <t>%</t>
  </si>
  <si>
    <r>
      <t>每期利率</t>
    </r>
    <r>
      <rPr>
        <b/>
        <sz val="12"/>
        <rFont val="Arial"/>
        <family val="2"/>
      </rPr>
      <t xml:space="preserve"> =</t>
    </r>
  </si>
  <si>
    <r>
      <t>貸款年數</t>
    </r>
    <r>
      <rPr>
        <b/>
        <sz val="12"/>
        <rFont val="Arial"/>
        <family val="2"/>
      </rPr>
      <t xml:space="preserve"> =</t>
    </r>
  </si>
  <si>
    <t>年</t>
  </si>
  <si>
    <r>
      <t>期數</t>
    </r>
    <r>
      <rPr>
        <b/>
        <sz val="12"/>
        <rFont val="Arial"/>
        <family val="2"/>
      </rPr>
      <t xml:space="preserve"> =</t>
    </r>
  </si>
  <si>
    <t>期</t>
  </si>
  <si>
    <r>
      <t>還款期</t>
    </r>
    <r>
      <rPr>
        <b/>
        <sz val="12"/>
        <rFont val="Arial"/>
        <family val="2"/>
      </rPr>
      <t xml:space="preserve"> =</t>
    </r>
  </si>
  <si>
    <t>月</t>
  </si>
  <si>
    <r>
      <t xml:space="preserve">( </t>
    </r>
    <r>
      <rPr>
        <b/>
        <sz val="12"/>
        <rFont val="細明體"/>
        <family val="3"/>
      </rPr>
      <t>請輸入：年、半年、季、月</t>
    </r>
    <r>
      <rPr>
        <b/>
        <sz val="12"/>
        <rFont val="Times New Roman"/>
        <family val="1"/>
      </rPr>
      <t>)</t>
    </r>
  </si>
  <si>
    <t>期數</t>
  </si>
  <si>
    <t>每期還款</t>
  </si>
  <si>
    <t>利息</t>
  </si>
  <si>
    <t>償還本金</t>
  </si>
  <si>
    <t>尚欠本金</t>
  </si>
  <si>
    <r>
      <t>貸款分期償還試算</t>
    </r>
    <r>
      <rPr>
        <b/>
        <sz val="14"/>
        <rFont val="Arial"/>
        <family val="2"/>
      </rPr>
      <t xml:space="preserve"> ( </t>
    </r>
    <r>
      <rPr>
        <b/>
        <sz val="14"/>
        <rFont val="新細明體"/>
        <family val="1"/>
      </rPr>
      <t>還款方式：本金平均攤還</t>
    </r>
    <r>
      <rPr>
        <b/>
        <sz val="14"/>
        <rFont val="Arial"/>
        <family val="2"/>
      </rPr>
      <t xml:space="preserve"> )</t>
    </r>
  </si>
  <si>
    <r>
      <t>貸款分期償還試算</t>
    </r>
    <r>
      <rPr>
        <b/>
        <sz val="14"/>
        <rFont val="Arial"/>
        <family val="2"/>
      </rPr>
      <t xml:space="preserve"> ( </t>
    </r>
    <r>
      <rPr>
        <b/>
        <sz val="14"/>
        <rFont val="新細明體"/>
        <family val="1"/>
      </rPr>
      <t>還款方式：本息平均攤還</t>
    </r>
    <r>
      <rPr>
        <b/>
        <sz val="14"/>
        <rFont val="Arial"/>
        <family val="2"/>
      </rPr>
      <t xml:space="preserve"> )</t>
    </r>
  </si>
  <si>
    <r>
      <t>貸款金額</t>
    </r>
    <r>
      <rPr>
        <b/>
        <sz val="12"/>
        <rFont val="Arial"/>
        <family val="2"/>
      </rPr>
      <t xml:space="preserve"> =</t>
    </r>
  </si>
  <si>
    <t>元</t>
  </si>
  <si>
    <r>
      <t>年利率</t>
    </r>
    <r>
      <rPr>
        <b/>
        <sz val="12"/>
        <rFont val="Arial"/>
        <family val="2"/>
      </rPr>
      <t xml:space="preserve"> =</t>
    </r>
  </si>
  <si>
    <t>%</t>
  </si>
  <si>
    <r>
      <t>每期利率</t>
    </r>
    <r>
      <rPr>
        <b/>
        <sz val="12"/>
        <rFont val="Arial"/>
        <family val="2"/>
      </rPr>
      <t xml:space="preserve"> =</t>
    </r>
  </si>
  <si>
    <r>
      <t>貸款年數</t>
    </r>
    <r>
      <rPr>
        <b/>
        <sz val="12"/>
        <rFont val="Arial"/>
        <family val="2"/>
      </rPr>
      <t xml:space="preserve"> =</t>
    </r>
  </si>
  <si>
    <t>年</t>
  </si>
  <si>
    <r>
      <t>期數</t>
    </r>
    <r>
      <rPr>
        <b/>
        <sz val="12"/>
        <rFont val="Arial"/>
        <family val="2"/>
      </rPr>
      <t xml:space="preserve"> =</t>
    </r>
  </si>
  <si>
    <t>期</t>
  </si>
  <si>
    <r>
      <t>還款期</t>
    </r>
    <r>
      <rPr>
        <b/>
        <sz val="12"/>
        <rFont val="Arial"/>
        <family val="2"/>
      </rPr>
      <t xml:space="preserve"> =</t>
    </r>
  </si>
  <si>
    <t>月</t>
  </si>
  <si>
    <r>
      <t xml:space="preserve">( </t>
    </r>
    <r>
      <rPr>
        <b/>
        <sz val="12"/>
        <rFont val="細明體"/>
        <family val="3"/>
      </rPr>
      <t>請輸入：年、半年、季、月</t>
    </r>
    <r>
      <rPr>
        <b/>
        <sz val="12"/>
        <rFont val="Times New Roman"/>
        <family val="1"/>
      </rPr>
      <t>)</t>
    </r>
  </si>
  <si>
    <r>
      <t>年金現值利率因子</t>
    </r>
    <r>
      <rPr>
        <b/>
        <sz val="12"/>
        <rFont val="Arial"/>
        <family val="2"/>
      </rPr>
      <t>(PVIFA)  =</t>
    </r>
  </si>
  <si>
    <t>期數</t>
  </si>
  <si>
    <t>每期還款</t>
  </si>
  <si>
    <t>利息</t>
  </si>
  <si>
    <t>償還本金</t>
  </si>
  <si>
    <t>尚欠本金</t>
  </si>
  <si>
    <t>存款金額</t>
  </si>
  <si>
    <t>每月存入</t>
  </si>
  <si>
    <t>計息本金</t>
  </si>
  <si>
    <t>平均報酬率</t>
  </si>
  <si>
    <t>標準差</t>
  </si>
  <si>
    <t>變異係數</t>
  </si>
  <si>
    <r>
      <t>A</t>
    </r>
    <r>
      <rPr>
        <b/>
        <sz val="12"/>
        <rFont val="新細明體"/>
        <family val="1"/>
      </rPr>
      <t>年報酬率</t>
    </r>
  </si>
  <si>
    <r>
      <t>B</t>
    </r>
    <r>
      <rPr>
        <b/>
        <sz val="12"/>
        <rFont val="新細明體"/>
        <family val="1"/>
      </rPr>
      <t>年報酬率</t>
    </r>
  </si>
  <si>
    <t>Assignment#3</t>
  </si>
  <si>
    <r>
      <t>期數</t>
    </r>
    <r>
      <rPr>
        <sz val="12"/>
        <rFont val="Times New Roman"/>
        <family val="1"/>
      </rPr>
      <t xml:space="preserve"> =</t>
    </r>
  </si>
  <si>
    <t>期</t>
  </si>
  <si>
    <r>
      <t>利率</t>
    </r>
    <r>
      <rPr>
        <sz val="12"/>
        <rFont val="Times New Roman"/>
        <family val="1"/>
      </rPr>
      <t xml:space="preserve"> =</t>
    </r>
  </si>
  <si>
    <t>%</t>
  </si>
  <si>
    <r>
      <t>現值利率因子</t>
    </r>
    <r>
      <rPr>
        <sz val="12"/>
        <rFont val="Times New Roman"/>
        <family val="1"/>
      </rPr>
      <t xml:space="preserve">(PVIF)             =      </t>
    </r>
  </si>
  <si>
    <r>
      <t>終值利率因子</t>
    </r>
    <r>
      <rPr>
        <sz val="12"/>
        <rFont val="Times New Roman"/>
        <family val="1"/>
      </rPr>
      <t>(FVIF)             =</t>
    </r>
  </si>
  <si>
    <r>
      <t>年金現值利率因子</t>
    </r>
    <r>
      <rPr>
        <sz val="12"/>
        <rFont val="Times New Roman"/>
        <family val="1"/>
      </rPr>
      <t>(PVIFA)  =</t>
    </r>
  </si>
  <si>
    <r>
      <t>年金終值利率因子</t>
    </r>
    <r>
      <rPr>
        <sz val="12"/>
        <rFont val="Times New Roman"/>
        <family val="1"/>
      </rPr>
      <t>(FVIFA)  =</t>
    </r>
  </si>
  <si>
    <t>問題一</t>
  </si>
  <si>
    <t>問題二</t>
  </si>
  <si>
    <r>
      <t>貸款現值</t>
    </r>
    <r>
      <rPr>
        <sz val="12"/>
        <rFont val="Arial"/>
        <family val="2"/>
      </rPr>
      <t xml:space="preserve"> =</t>
    </r>
  </si>
  <si>
    <r>
      <t>少於</t>
    </r>
    <r>
      <rPr>
        <sz val="12"/>
        <rFont val="Arial"/>
        <family val="2"/>
      </rPr>
      <t>500000</t>
    </r>
  </si>
  <si>
    <r>
      <t>貸款終值</t>
    </r>
    <r>
      <rPr>
        <sz val="12"/>
        <rFont val="Arial"/>
        <family val="2"/>
      </rPr>
      <t xml:space="preserve"> =</t>
    </r>
  </si>
  <si>
    <r>
      <t>少於</t>
    </r>
    <r>
      <rPr>
        <sz val="12"/>
        <rFont val="Arial"/>
        <family val="2"/>
      </rPr>
      <t>650000</t>
    </r>
  </si>
  <si>
    <t>隱含利率</t>
  </si>
  <si>
    <t>650000 =</t>
  </si>
  <si>
    <t>500000 =</t>
  </si>
  <si>
    <t>3.4.3 分期付款 - 本息平均攤還</t>
  </si>
  <si>
    <t>合計</t>
  </si>
  <si>
    <t>3.4.3 分期付款 - 本金平均攤還</t>
  </si>
  <si>
    <r>
      <t>現值利率因子</t>
    </r>
    <r>
      <rPr>
        <sz val="14"/>
        <rFont val="Arial"/>
        <family val="2"/>
      </rPr>
      <t xml:space="preserve">(PVIF)             =      </t>
    </r>
  </si>
  <si>
    <r>
      <t>附表</t>
    </r>
    <r>
      <rPr>
        <sz val="14"/>
        <rFont val="Arial"/>
        <family val="2"/>
      </rPr>
      <t>1</t>
    </r>
  </si>
  <si>
    <r>
      <t>終值利率因子</t>
    </r>
    <r>
      <rPr>
        <sz val="14"/>
        <rFont val="Arial"/>
        <family val="2"/>
      </rPr>
      <t>(FVIF)             =</t>
    </r>
  </si>
  <si>
    <r>
      <t>年金現值利率因子</t>
    </r>
    <r>
      <rPr>
        <sz val="14"/>
        <rFont val="Arial"/>
        <family val="2"/>
      </rPr>
      <t>(PVIFA)  =</t>
    </r>
  </si>
  <si>
    <r>
      <t>年金終值利率因子</t>
    </r>
    <r>
      <rPr>
        <sz val="14"/>
        <rFont val="Arial"/>
        <family val="2"/>
      </rPr>
      <t>(FVIFA)  =</t>
    </r>
  </si>
  <si>
    <r>
      <t>附表</t>
    </r>
    <r>
      <rPr>
        <sz val="14"/>
        <rFont val="Arial"/>
        <family val="2"/>
      </rPr>
      <t>4</t>
    </r>
  </si>
  <si>
    <r>
      <t>期數</t>
    </r>
    <r>
      <rPr>
        <sz val="14"/>
        <rFont val="Arial"/>
        <family val="2"/>
      </rPr>
      <t xml:space="preserve"> (n) =</t>
    </r>
  </si>
  <si>
    <r>
      <t>利率</t>
    </r>
    <r>
      <rPr>
        <sz val="14"/>
        <rFont val="Arial"/>
        <family val="2"/>
      </rPr>
      <t xml:space="preserve"> (i)=</t>
    </r>
  </si>
  <si>
    <r>
      <t>附表</t>
    </r>
    <r>
      <rPr>
        <sz val="14"/>
        <rFont val="Arial"/>
        <family val="2"/>
      </rPr>
      <t>3</t>
    </r>
  </si>
  <si>
    <r>
      <t>附表</t>
    </r>
    <r>
      <rPr>
        <sz val="14"/>
        <rFont val="Arial"/>
        <family val="2"/>
      </rPr>
      <t>2</t>
    </r>
  </si>
  <si>
    <t>期數</t>
  </si>
  <si>
    <t>每期還款</t>
  </si>
  <si>
    <t>利息</t>
  </si>
  <si>
    <t>償還本金</t>
  </si>
  <si>
    <t>分期付款 - 本息平均攤還</t>
  </si>
  <si>
    <t>期初餘額</t>
  </si>
  <si>
    <t>期末餘額</t>
  </si>
  <si>
    <t>總計</t>
  </si>
  <si>
    <t>我的購屋財務計畫</t>
  </si>
  <si>
    <t>房屋標的：</t>
  </si>
  <si>
    <t>房屋總價：</t>
  </si>
  <si>
    <t>佣金稅費：</t>
  </si>
  <si>
    <t>裝潢花費：</t>
  </si>
  <si>
    <t>家具花費：</t>
  </si>
  <si>
    <t>總金額：</t>
  </si>
  <si>
    <t>自備款：</t>
  </si>
  <si>
    <r>
      <t>(</t>
    </r>
    <r>
      <rPr>
        <b/>
        <sz val="12"/>
        <rFont val="細明體"/>
        <family val="3"/>
      </rPr>
      <t>房屋總價兩成</t>
    </r>
    <r>
      <rPr>
        <b/>
        <sz val="12"/>
        <rFont val="Arial"/>
        <family val="2"/>
      </rPr>
      <t>)</t>
    </r>
  </si>
  <si>
    <t>其他花費：</t>
  </si>
  <si>
    <t>購屋準備金：</t>
  </si>
  <si>
    <t>月收入：</t>
  </si>
  <si>
    <t>月支出：</t>
  </si>
  <si>
    <t>月餘額：</t>
  </si>
  <si>
    <t>每期還款：</t>
  </si>
  <si>
    <t>月存款：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</si>
</sst>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"/>
    <numFmt numFmtId="177" formatCode="0.0000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?_-;_-@_-"/>
    <numFmt numFmtId="182" formatCode="_-* #,##0.0000_-;\-* #,##0.0000_-;_-* &quot;-&quot;????_-;_-@_-"/>
    <numFmt numFmtId="183" formatCode="0.0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%"/>
    <numFmt numFmtId="190" formatCode="0.000000000000000%"/>
    <numFmt numFmtId="191" formatCode="_-* #,##0.000_-;\-* #,##0.000_-;_-* &quot;-&quot;??_-;_-@_-"/>
    <numFmt numFmtId="192" formatCode="0;_萀"/>
    <numFmt numFmtId="193" formatCode="0;_�"/>
    <numFmt numFmtId="194" formatCode="0.0_ "/>
    <numFmt numFmtId="195" formatCode="0_ 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8"/>
      <name val="新細明體"/>
      <family val="1"/>
    </font>
    <font>
      <b/>
      <sz val="12"/>
      <color indexed="18"/>
      <name val="Arial"/>
      <family val="2"/>
    </font>
    <font>
      <b/>
      <sz val="12"/>
      <color indexed="10"/>
      <name val="新細明體"/>
      <family val="1"/>
    </font>
    <font>
      <b/>
      <sz val="12"/>
      <color indexed="17"/>
      <name val="新細明體"/>
      <family val="1"/>
    </font>
    <font>
      <b/>
      <sz val="12"/>
      <name val="細明體"/>
      <family val="3"/>
    </font>
    <font>
      <b/>
      <sz val="12"/>
      <color indexed="10"/>
      <name val="細明體"/>
      <family val="3"/>
    </font>
    <font>
      <b/>
      <sz val="12"/>
      <color indexed="16"/>
      <name val="新細明體"/>
      <family val="1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4"/>
      <name val="標楷體"/>
      <family val="4"/>
    </font>
    <font>
      <sz val="14"/>
      <name val="Arial"/>
      <family val="2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u val="single"/>
      <sz val="12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180" fontId="3" fillId="34" borderId="10" xfId="34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77" fontId="4" fillId="35" borderId="0" xfId="0" applyNumberFormat="1" applyFont="1" applyFill="1" applyBorder="1" applyAlignment="1">
      <alignment/>
    </xf>
    <xf numFmtId="0" fontId="9" fillId="35" borderId="0" xfId="0" applyFont="1" applyFill="1" applyAlignment="1">
      <alignment horizontal="center"/>
    </xf>
    <xf numFmtId="43" fontId="5" fillId="35" borderId="11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/>
    </xf>
    <xf numFmtId="180" fontId="11" fillId="35" borderId="15" xfId="34" applyNumberFormat="1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2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180" fontId="3" fillId="35" borderId="15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3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3" fontId="3" fillId="34" borderId="10" xfId="34" applyNumberFormat="1" applyFont="1" applyFill="1" applyBorder="1" applyAlignment="1">
      <alignment/>
    </xf>
    <xf numFmtId="180" fontId="15" fillId="34" borderId="10" xfId="34" applyNumberFormat="1" applyFont="1" applyFill="1" applyBorder="1" applyAlignment="1">
      <alignment horizontal="right"/>
    </xf>
    <xf numFmtId="0" fontId="16" fillId="35" borderId="17" xfId="0" applyFont="1" applyFill="1" applyBorder="1" applyAlignment="1">
      <alignment horizontal="center"/>
    </xf>
    <xf numFmtId="180" fontId="17" fillId="35" borderId="18" xfId="0" applyNumberFormat="1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17" fillId="35" borderId="19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right"/>
    </xf>
    <xf numFmtId="180" fontId="11" fillId="35" borderId="16" xfId="34" applyNumberFormat="1" applyFont="1" applyFill="1" applyBorder="1" applyAlignment="1">
      <alignment/>
    </xf>
    <xf numFmtId="180" fontId="3" fillId="35" borderId="16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17" fillId="35" borderId="19" xfId="0" applyNumberFormat="1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180" fontId="9" fillId="35" borderId="0" xfId="34" applyNumberFormat="1" applyFont="1" applyFill="1" applyBorder="1" applyAlignment="1">
      <alignment/>
    </xf>
    <xf numFmtId="180" fontId="9" fillId="35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9" fontId="9" fillId="0" borderId="15" xfId="4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9" fontId="9" fillId="0" borderId="15" xfId="0" applyNumberFormat="1" applyFont="1" applyBorder="1" applyAlignment="1">
      <alignment horizontal="center"/>
    </xf>
    <xf numFmtId="189" fontId="9" fillId="0" borderId="15" xfId="41" applyNumberFormat="1" applyFont="1" applyBorder="1" applyAlignment="1">
      <alignment horizontal="center"/>
    </xf>
    <xf numFmtId="189" fontId="5" fillId="0" borderId="15" xfId="4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80" fontId="18" fillId="0" borderId="0" xfId="34" applyNumberFormat="1" applyFont="1" applyAlignment="1">
      <alignment/>
    </xf>
    <xf numFmtId="43" fontId="5" fillId="35" borderId="15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180" fontId="17" fillId="35" borderId="15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180" fontId="11" fillId="35" borderId="15" xfId="0" applyNumberFormat="1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179" fontId="17" fillId="35" borderId="15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178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23" fillId="36" borderId="0" xfId="0" applyFont="1" applyFill="1" applyAlignment="1">
      <alignment/>
    </xf>
    <xf numFmtId="0" fontId="7" fillId="35" borderId="0" xfId="33" applyFont="1" applyFill="1" applyBorder="1">
      <alignment/>
      <protection/>
    </xf>
    <xf numFmtId="0" fontId="9" fillId="35" borderId="0" xfId="33" applyFont="1" applyFill="1" applyBorder="1">
      <alignment/>
      <protection/>
    </xf>
    <xf numFmtId="0" fontId="9" fillId="35" borderId="21" xfId="33" applyFont="1" applyFill="1" applyBorder="1">
      <alignment/>
      <protection/>
    </xf>
    <xf numFmtId="180" fontId="9" fillId="35" borderId="21" xfId="35" applyNumberFormat="1" applyFont="1" applyFill="1" applyBorder="1" applyAlignment="1">
      <alignment/>
    </xf>
    <xf numFmtId="180" fontId="9" fillId="35" borderId="21" xfId="33" applyNumberFormat="1" applyFont="1" applyFill="1" applyBorder="1">
      <alignment/>
      <protection/>
    </xf>
    <xf numFmtId="180" fontId="9" fillId="35" borderId="22" xfId="35" applyNumberFormat="1" applyFont="1" applyFill="1" applyBorder="1" applyAlignment="1">
      <alignment/>
    </xf>
    <xf numFmtId="0" fontId="41" fillId="35" borderId="0" xfId="33" applyFont="1" applyFill="1" applyBorder="1">
      <alignment/>
      <protection/>
    </xf>
    <xf numFmtId="180" fontId="59" fillId="35" borderId="22" xfId="33" applyNumberFormat="1" applyFont="1" applyFill="1" applyBorder="1">
      <alignment/>
      <protection/>
    </xf>
    <xf numFmtId="0" fontId="14" fillId="35" borderId="0" xfId="33" applyFont="1" applyFill="1">
      <alignment/>
      <protection/>
    </xf>
    <xf numFmtId="180" fontId="59" fillId="35" borderId="21" xfId="35" applyNumberFormat="1" applyFont="1" applyFill="1" applyBorder="1" applyAlignment="1">
      <alignment/>
    </xf>
    <xf numFmtId="180" fontId="59" fillId="35" borderId="0" xfId="35" applyNumberFormat="1" applyFont="1" applyFill="1" applyBorder="1" applyAlignment="1">
      <alignment/>
    </xf>
    <xf numFmtId="0" fontId="14" fillId="35" borderId="0" xfId="33" applyFont="1" applyFill="1" applyBorder="1">
      <alignment/>
      <protection/>
    </xf>
    <xf numFmtId="0" fontId="0" fillId="33" borderId="0" xfId="33" applyFill="1" applyBorder="1">
      <alignment/>
      <protection/>
    </xf>
    <xf numFmtId="0" fontId="0" fillId="0" borderId="0" xfId="33">
      <alignment/>
      <protection/>
    </xf>
    <xf numFmtId="180" fontId="9" fillId="35" borderId="0" xfId="35" applyNumberFormat="1" applyFont="1" applyFill="1" applyBorder="1" applyAlignment="1">
      <alignment/>
    </xf>
    <xf numFmtId="0" fontId="9" fillId="35" borderId="0" xfId="33" applyFont="1" applyFill="1">
      <alignment/>
      <protection/>
    </xf>
    <xf numFmtId="0" fontId="5" fillId="35" borderId="0" xfId="33" applyFont="1" applyFill="1" applyBorder="1">
      <alignment/>
      <protection/>
    </xf>
    <xf numFmtId="180" fontId="3" fillId="34" borderId="10" xfId="36" applyNumberFormat="1" applyFont="1" applyFill="1" applyBorder="1" applyAlignment="1">
      <alignment/>
    </xf>
    <xf numFmtId="43" fontId="3" fillId="34" borderId="10" xfId="36" applyNumberFormat="1" applyFont="1" applyFill="1" applyBorder="1" applyAlignment="1">
      <alignment/>
    </xf>
    <xf numFmtId="2" fontId="3" fillId="35" borderId="10" xfId="33" applyNumberFormat="1" applyFont="1" applyFill="1" applyBorder="1" applyAlignment="1">
      <alignment horizontal="right"/>
      <protection/>
    </xf>
    <xf numFmtId="1" fontId="3" fillId="35" borderId="10" xfId="33" applyNumberFormat="1" applyFont="1" applyFill="1" applyBorder="1" applyAlignment="1">
      <alignment horizontal="right"/>
      <protection/>
    </xf>
    <xf numFmtId="180" fontId="15" fillId="34" borderId="10" xfId="36" applyNumberFormat="1" applyFont="1" applyFill="1" applyBorder="1" applyAlignment="1">
      <alignment horizontal="right"/>
    </xf>
    <xf numFmtId="0" fontId="6" fillId="35" borderId="0" xfId="33" applyFont="1" applyFill="1" applyBorder="1">
      <alignment/>
      <protection/>
    </xf>
    <xf numFmtId="0" fontId="3" fillId="35" borderId="0" xfId="33" applyFont="1" applyFill="1" applyBorder="1" applyAlignment="1">
      <alignment horizontal="center"/>
      <protection/>
    </xf>
    <xf numFmtId="177" fontId="4" fillId="35" borderId="0" xfId="33" applyNumberFormat="1" applyFont="1" applyFill="1" applyBorder="1">
      <alignment/>
      <protection/>
    </xf>
    <xf numFmtId="0" fontId="9" fillId="35" borderId="0" xfId="33" applyFont="1" applyFill="1" applyAlignment="1">
      <alignment horizontal="center"/>
      <protection/>
    </xf>
    <xf numFmtId="43" fontId="5" fillId="35" borderId="11" xfId="33" applyNumberFormat="1" applyFont="1" applyFill="1" applyBorder="1" applyAlignment="1">
      <alignment horizontal="center"/>
      <protection/>
    </xf>
    <xf numFmtId="0" fontId="10" fillId="35" borderId="14" xfId="33" applyFont="1" applyFill="1" applyBorder="1" applyAlignment="1">
      <alignment horizontal="center"/>
      <protection/>
    </xf>
    <xf numFmtId="0" fontId="12" fillId="35" borderId="14" xfId="33" applyFont="1" applyFill="1" applyBorder="1" applyAlignment="1">
      <alignment horizontal="center"/>
      <protection/>
    </xf>
    <xf numFmtId="0" fontId="13" fillId="35" borderId="14" xfId="33" applyFont="1" applyFill="1" applyBorder="1" applyAlignment="1">
      <alignment horizontal="center"/>
      <protection/>
    </xf>
    <xf numFmtId="0" fontId="16" fillId="35" borderId="17" xfId="33" applyFont="1" applyFill="1" applyBorder="1" applyAlignment="1">
      <alignment horizontal="center"/>
      <protection/>
    </xf>
    <xf numFmtId="0" fontId="9" fillId="35" borderId="0" xfId="33" applyFont="1" applyFill="1" applyBorder="1" applyAlignment="1">
      <alignment horizontal="center"/>
      <protection/>
    </xf>
    <xf numFmtId="0" fontId="0" fillId="33" borderId="0" xfId="33" applyFill="1" applyBorder="1" applyAlignment="1">
      <alignment horizontal="center"/>
      <protection/>
    </xf>
    <xf numFmtId="0" fontId="0" fillId="0" borderId="0" xfId="33" applyAlignment="1">
      <alignment horizontal="center"/>
      <protection/>
    </xf>
    <xf numFmtId="0" fontId="9" fillId="35" borderId="12" xfId="33" applyFont="1" applyFill="1" applyBorder="1" applyAlignment="1">
      <alignment horizontal="center"/>
      <protection/>
    </xf>
    <xf numFmtId="0" fontId="11" fillId="35" borderId="15" xfId="33" applyFont="1" applyFill="1" applyBorder="1">
      <alignment/>
      <protection/>
    </xf>
    <xf numFmtId="0" fontId="3" fillId="35" borderId="15" xfId="33" applyFont="1" applyFill="1" applyBorder="1">
      <alignment/>
      <protection/>
    </xf>
    <xf numFmtId="0" fontId="4" fillId="35" borderId="15" xfId="33" applyFont="1" applyFill="1" applyBorder="1">
      <alignment/>
      <protection/>
    </xf>
    <xf numFmtId="180" fontId="17" fillId="35" borderId="18" xfId="33" applyNumberFormat="1" applyFont="1" applyFill="1" applyBorder="1">
      <alignment/>
      <protection/>
    </xf>
    <xf numFmtId="180" fontId="11" fillId="35" borderId="15" xfId="36" applyNumberFormat="1" applyFont="1" applyFill="1" applyBorder="1" applyAlignment="1">
      <alignment/>
    </xf>
    <xf numFmtId="180" fontId="3" fillId="35" borderId="15" xfId="33" applyNumberFormat="1" applyFont="1" applyFill="1" applyBorder="1">
      <alignment/>
      <protection/>
    </xf>
    <xf numFmtId="180" fontId="4" fillId="35" borderId="15" xfId="33" applyNumberFormat="1" applyFont="1" applyFill="1" applyBorder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2 2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="130" zoomScaleNormal="130" zoomScalePageLayoutView="0" workbookViewId="0" topLeftCell="A1">
      <selection activeCell="D12" sqref="D12"/>
    </sheetView>
  </sheetViews>
  <sheetFormatPr defaultColWidth="9.00390625" defaultRowHeight="16.5"/>
  <cols>
    <col min="1" max="1" width="11.50390625" style="76" customWidth="1"/>
    <col min="2" max="2" width="9.875" style="76" customWidth="1"/>
    <col min="3" max="3" width="13.875" style="76" customWidth="1"/>
    <col min="4" max="4" width="12.75390625" style="76" customWidth="1"/>
    <col min="5" max="5" width="9.00390625" style="77" customWidth="1"/>
  </cols>
  <sheetData>
    <row r="2" spans="1:3" ht="19.5">
      <c r="A2" s="74" t="s">
        <v>91</v>
      </c>
      <c r="B2" s="72">
        <v>10</v>
      </c>
      <c r="C2" s="74" t="s">
        <v>1</v>
      </c>
    </row>
    <row r="3" spans="1:3" ht="19.5">
      <c r="A3" s="74" t="s">
        <v>92</v>
      </c>
      <c r="B3" s="72">
        <v>5</v>
      </c>
      <c r="C3" s="76" t="s">
        <v>0</v>
      </c>
    </row>
    <row r="4" ht="17.25">
      <c r="B4" s="72"/>
    </row>
    <row r="5" spans="1:5" ht="19.5">
      <c r="A5" s="74" t="s">
        <v>85</v>
      </c>
      <c r="D5" s="73">
        <f>POWER((1+B3/100),-B2)</f>
        <v>0.6139132535407593</v>
      </c>
      <c r="E5" s="75" t="s">
        <v>86</v>
      </c>
    </row>
    <row r="6" spans="1:5" ht="19.5">
      <c r="A6" s="74" t="s">
        <v>87</v>
      </c>
      <c r="D6" s="73">
        <f>POWER((1+B3/100),B2)</f>
        <v>1.6288946267774416</v>
      </c>
      <c r="E6" s="75" t="s">
        <v>93</v>
      </c>
    </row>
    <row r="7" spans="1:5" ht="19.5">
      <c r="A7" s="74" t="s">
        <v>88</v>
      </c>
      <c r="D7" s="73">
        <f>1/(B3/100)-(POWER((1+B3/100),-B2))/B3*100</f>
        <v>7.721734929184814</v>
      </c>
      <c r="E7" s="75" t="s">
        <v>94</v>
      </c>
    </row>
    <row r="8" spans="1:5" ht="19.5">
      <c r="A8" s="74" t="s">
        <v>89</v>
      </c>
      <c r="D8" s="73">
        <f>(POWER((1+B3/100),B2)-1)/(B3/100)</f>
        <v>12.57789253554883</v>
      </c>
      <c r="E8" s="75" t="s">
        <v>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="130" zoomScaleNormal="130" zoomScalePageLayoutView="0" workbookViewId="0" topLeftCell="A4">
      <selection activeCell="F8" sqref="F8"/>
    </sheetView>
  </sheetViews>
  <sheetFormatPr defaultColWidth="9.00390625" defaultRowHeight="16.5"/>
  <cols>
    <col min="2" max="2" width="11.875" style="0" customWidth="1"/>
    <col min="3" max="3" width="13.375" style="0" bestFit="1" customWidth="1"/>
    <col min="4" max="4" width="14.625" style="0" customWidth="1"/>
    <col min="5" max="5" width="14.00390625" style="0" customWidth="1"/>
    <col min="6" max="6" width="12.125" style="0" bestFit="1" customWidth="1"/>
  </cols>
  <sheetData>
    <row r="2" spans="1:5" ht="19.5">
      <c r="A2" s="74" t="s">
        <v>91</v>
      </c>
      <c r="B2" s="72">
        <v>10</v>
      </c>
      <c r="C2" s="74" t="s">
        <v>1</v>
      </c>
      <c r="D2" s="76"/>
      <c r="E2" s="77"/>
    </row>
    <row r="3" spans="1:5" ht="19.5">
      <c r="A3" s="74" t="s">
        <v>92</v>
      </c>
      <c r="B3" s="72">
        <v>4</v>
      </c>
      <c r="C3" s="76" t="s">
        <v>0</v>
      </c>
      <c r="D3" s="76"/>
      <c r="E3" s="77"/>
    </row>
    <row r="4" spans="1:5" ht="17.25">
      <c r="A4" s="76"/>
      <c r="B4" s="72"/>
      <c r="C4" s="76"/>
      <c r="D4" s="76"/>
      <c r="E4" s="77"/>
    </row>
    <row r="5" spans="1:5" ht="19.5">
      <c r="A5" s="74" t="s">
        <v>88</v>
      </c>
      <c r="B5" s="76"/>
      <c r="C5" s="76"/>
      <c r="D5" s="73">
        <f>1/(B3/100)-(POWER((1+B3/100),-B2))/B3*100</f>
        <v>8.110895779355037</v>
      </c>
      <c r="E5" s="75" t="s">
        <v>94</v>
      </c>
    </row>
    <row r="7" spans="1:3" ht="19.5">
      <c r="A7" s="79" t="s">
        <v>99</v>
      </c>
      <c r="B7" s="57"/>
      <c r="C7" s="57"/>
    </row>
    <row r="9" spans="1:6" ht="15.75">
      <c r="A9" s="61" t="s">
        <v>95</v>
      </c>
      <c r="B9" s="65" t="s">
        <v>100</v>
      </c>
      <c r="C9" s="62" t="s">
        <v>96</v>
      </c>
      <c r="D9" s="63" t="s">
        <v>97</v>
      </c>
      <c r="E9" s="64" t="s">
        <v>98</v>
      </c>
      <c r="F9" s="65" t="s">
        <v>101</v>
      </c>
    </row>
    <row r="10" spans="1:6" ht="15.75">
      <c r="A10" s="66">
        <v>1</v>
      </c>
      <c r="B10" s="67">
        <v>2000000</v>
      </c>
      <c r="C10" s="21">
        <f aca="true" t="shared" si="0" ref="C10:C19">$B$10/$D$5</f>
        <v>246581.88866027276</v>
      </c>
      <c r="D10" s="25">
        <f>B10*$B$3/100</f>
        <v>80000</v>
      </c>
      <c r="E10" s="29">
        <f>C10-D10</f>
        <v>166581.88866027276</v>
      </c>
      <c r="F10" s="67">
        <f>B10-E10</f>
        <v>1833418.1113397272</v>
      </c>
    </row>
    <row r="11" spans="1:6" ht="15.75">
      <c r="A11" s="66">
        <v>2</v>
      </c>
      <c r="B11" s="67">
        <f>F10</f>
        <v>1833418.1113397272</v>
      </c>
      <c r="C11" s="21">
        <f t="shared" si="0"/>
        <v>246581.88866027276</v>
      </c>
      <c r="D11" s="25">
        <f aca="true" t="shared" si="1" ref="D11:D19">B11*$B$3/100</f>
        <v>73336.7244535891</v>
      </c>
      <c r="E11" s="29">
        <f aca="true" t="shared" si="2" ref="E11:E19">C11-D11</f>
        <v>173245.16420668366</v>
      </c>
      <c r="F11" s="67">
        <f aca="true" t="shared" si="3" ref="F11:F19">B11-E11</f>
        <v>1660172.9471330435</v>
      </c>
    </row>
    <row r="12" spans="1:6" ht="15.75">
      <c r="A12" s="66">
        <v>3</v>
      </c>
      <c r="B12" s="67">
        <f aca="true" t="shared" si="4" ref="B12:B19">F11</f>
        <v>1660172.9471330435</v>
      </c>
      <c r="C12" s="21">
        <f t="shared" si="0"/>
        <v>246581.88866027276</v>
      </c>
      <c r="D12" s="25">
        <f t="shared" si="1"/>
        <v>66406.91788532175</v>
      </c>
      <c r="E12" s="29">
        <f t="shared" si="2"/>
        <v>180174.970774951</v>
      </c>
      <c r="F12" s="67">
        <f t="shared" si="3"/>
        <v>1479997.9763580926</v>
      </c>
    </row>
    <row r="13" spans="1:6" ht="15.75">
      <c r="A13" s="66">
        <v>4</v>
      </c>
      <c r="B13" s="67">
        <f t="shared" si="4"/>
        <v>1479997.9763580926</v>
      </c>
      <c r="C13" s="21">
        <f t="shared" si="0"/>
        <v>246581.88866027276</v>
      </c>
      <c r="D13" s="25">
        <f t="shared" si="1"/>
        <v>59199.919054323705</v>
      </c>
      <c r="E13" s="29">
        <f t="shared" si="2"/>
        <v>187381.96960594907</v>
      </c>
      <c r="F13" s="67">
        <f t="shared" si="3"/>
        <v>1292616.0067521436</v>
      </c>
    </row>
    <row r="14" spans="1:6" ht="15.75">
      <c r="A14" s="66">
        <v>5</v>
      </c>
      <c r="B14" s="67">
        <f t="shared" si="4"/>
        <v>1292616.0067521436</v>
      </c>
      <c r="C14" s="21">
        <f t="shared" si="0"/>
        <v>246581.88866027276</v>
      </c>
      <c r="D14" s="25">
        <f t="shared" si="1"/>
        <v>51704.64027008574</v>
      </c>
      <c r="E14" s="29">
        <f t="shared" si="2"/>
        <v>194877.24839018701</v>
      </c>
      <c r="F14" s="67">
        <f t="shared" si="3"/>
        <v>1097738.7583619566</v>
      </c>
    </row>
    <row r="15" spans="1:6" ht="15.75">
      <c r="A15" s="66">
        <v>6</v>
      </c>
      <c r="B15" s="67">
        <f t="shared" si="4"/>
        <v>1097738.7583619566</v>
      </c>
      <c r="C15" s="21">
        <f t="shared" si="0"/>
        <v>246581.88866027276</v>
      </c>
      <c r="D15" s="25">
        <f t="shared" si="1"/>
        <v>43909.55033447826</v>
      </c>
      <c r="E15" s="29">
        <f t="shared" si="2"/>
        <v>202672.3383257945</v>
      </c>
      <c r="F15" s="67">
        <f t="shared" si="3"/>
        <v>895066.420036162</v>
      </c>
    </row>
    <row r="16" spans="1:6" ht="15.75">
      <c r="A16" s="66">
        <v>7</v>
      </c>
      <c r="B16" s="67">
        <f t="shared" si="4"/>
        <v>895066.420036162</v>
      </c>
      <c r="C16" s="21">
        <f t="shared" si="0"/>
        <v>246581.88866027276</v>
      </c>
      <c r="D16" s="25">
        <f t="shared" si="1"/>
        <v>35802.65680144648</v>
      </c>
      <c r="E16" s="29">
        <f t="shared" si="2"/>
        <v>210779.23185882627</v>
      </c>
      <c r="F16" s="67">
        <f t="shared" si="3"/>
        <v>684287.1881773358</v>
      </c>
    </row>
    <row r="17" spans="1:6" ht="15.75">
      <c r="A17" s="66">
        <v>8</v>
      </c>
      <c r="B17" s="67">
        <f t="shared" si="4"/>
        <v>684287.1881773358</v>
      </c>
      <c r="C17" s="21">
        <f t="shared" si="0"/>
        <v>246581.88866027276</v>
      </c>
      <c r="D17" s="25">
        <f t="shared" si="1"/>
        <v>27371.48752709343</v>
      </c>
      <c r="E17" s="29">
        <f t="shared" si="2"/>
        <v>219210.40113317932</v>
      </c>
      <c r="F17" s="67">
        <f t="shared" si="3"/>
        <v>465076.78704415646</v>
      </c>
    </row>
    <row r="18" spans="1:6" ht="15.75">
      <c r="A18" s="66">
        <v>9</v>
      </c>
      <c r="B18" s="67">
        <f t="shared" si="4"/>
        <v>465076.78704415646</v>
      </c>
      <c r="C18" s="21">
        <f t="shared" si="0"/>
        <v>246581.88866027276</v>
      </c>
      <c r="D18" s="25">
        <f t="shared" si="1"/>
        <v>18603.07148176626</v>
      </c>
      <c r="E18" s="29">
        <f t="shared" si="2"/>
        <v>227978.8171785065</v>
      </c>
      <c r="F18" s="67">
        <f t="shared" si="3"/>
        <v>237097.96986564997</v>
      </c>
    </row>
    <row r="19" spans="1:6" ht="15.75">
      <c r="A19" s="66">
        <v>10</v>
      </c>
      <c r="B19" s="67">
        <f t="shared" si="4"/>
        <v>237097.96986564997</v>
      </c>
      <c r="C19" s="21">
        <f t="shared" si="0"/>
        <v>246581.88866027276</v>
      </c>
      <c r="D19" s="25">
        <f t="shared" si="1"/>
        <v>9483.918794625999</v>
      </c>
      <c r="E19" s="29">
        <f t="shared" si="2"/>
        <v>237097.96986564677</v>
      </c>
      <c r="F19" s="67">
        <f t="shared" si="3"/>
        <v>3.2014213502407074E-09</v>
      </c>
    </row>
    <row r="20" spans="1:6" ht="15.75">
      <c r="A20" s="78" t="s">
        <v>102</v>
      </c>
      <c r="B20" s="67"/>
      <c r="C20" s="21">
        <f>SUM(C10:C19)</f>
        <v>2465818.8866027277</v>
      </c>
      <c r="D20" s="25">
        <f>SUM(D10:D19)</f>
        <v>465818.8866027307</v>
      </c>
      <c r="E20" s="29">
        <f>SUM(E10:E19)</f>
        <v>1999999.9999999967</v>
      </c>
      <c r="F20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1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9.00390625" style="9" customWidth="1"/>
    <col min="2" max="2" width="11.50390625" style="11" customWidth="1"/>
    <col min="3" max="3" width="12.00390625" style="11" bestFit="1" customWidth="1"/>
    <col min="4" max="4" width="12.125" style="11" customWidth="1"/>
    <col min="5" max="5" width="12.25390625" style="11" customWidth="1"/>
    <col min="6" max="6" width="13.875" style="11" customWidth="1"/>
    <col min="7" max="12" width="9.00390625" style="11" customWidth="1"/>
    <col min="13" max="27" width="9.00390625" style="5" customWidth="1"/>
  </cols>
  <sheetData>
    <row r="1" spans="1:2" ht="19.5">
      <c r="A1" s="10" t="s">
        <v>17</v>
      </c>
      <c r="B1" s="10"/>
    </row>
    <row r="3" spans="2:4" ht="15.75">
      <c r="B3" s="12" t="s">
        <v>5</v>
      </c>
      <c r="C3" s="8">
        <v>4000000</v>
      </c>
      <c r="D3" s="12" t="s">
        <v>2</v>
      </c>
    </row>
    <row r="4" spans="2:7" ht="15.75">
      <c r="B4" s="12" t="s">
        <v>10</v>
      </c>
      <c r="C4" s="34">
        <v>3</v>
      </c>
      <c r="D4" s="11" t="s">
        <v>0</v>
      </c>
      <c r="E4" s="12" t="s">
        <v>13</v>
      </c>
      <c r="F4" s="40">
        <f>IF(C6="年",C4,IF(C6="季",C4/4,IF(C6="月",C4/12,IF(C6="半年",C4/2))))</f>
        <v>0.25</v>
      </c>
      <c r="G4" s="11" t="s">
        <v>0</v>
      </c>
    </row>
    <row r="5" spans="2:7" ht="15.75">
      <c r="B5" s="31" t="s">
        <v>11</v>
      </c>
      <c r="C5" s="8">
        <v>20</v>
      </c>
      <c r="D5" s="31" t="s">
        <v>12</v>
      </c>
      <c r="E5" s="12" t="s">
        <v>6</v>
      </c>
      <c r="F5" s="41">
        <f>IF(C6="年",C5,IF(C6="季",C5*4,IF(C6="月",C5*12,IF(C6="半年",C5*2))))</f>
        <v>240</v>
      </c>
      <c r="G5" s="12" t="s">
        <v>1</v>
      </c>
    </row>
    <row r="6" spans="2:7" ht="15.75">
      <c r="B6" s="31" t="s">
        <v>14</v>
      </c>
      <c r="C6" s="35" t="s">
        <v>15</v>
      </c>
      <c r="D6" s="33" t="s">
        <v>18</v>
      </c>
      <c r="E6" s="12"/>
      <c r="F6" s="32"/>
      <c r="G6" s="12"/>
    </row>
    <row r="7" spans="2:7" ht="15.75">
      <c r="B7" s="31"/>
      <c r="D7" s="33"/>
      <c r="E7" s="12"/>
      <c r="F7" s="32"/>
      <c r="G7" s="12"/>
    </row>
    <row r="8" spans="2:5" ht="15.75">
      <c r="B8" s="12" t="s">
        <v>7</v>
      </c>
      <c r="E8" s="13">
        <f>(1-POWER((1+F4/100),-F5))/F4*100</f>
        <v>180.31091441247096</v>
      </c>
    </row>
    <row r="9" ht="16.5" thickBot="1"/>
    <row r="10" spans="1:27" s="7" customFormat="1" ht="15.75">
      <c r="A10" s="14"/>
      <c r="B10" s="15" t="s">
        <v>3</v>
      </c>
      <c r="C10" s="19" t="s">
        <v>8</v>
      </c>
      <c r="D10" s="23" t="s">
        <v>9</v>
      </c>
      <c r="E10" s="27" t="s">
        <v>4</v>
      </c>
      <c r="F10" s="36" t="s">
        <v>16</v>
      </c>
      <c r="G10" s="16"/>
      <c r="H10" s="16"/>
      <c r="I10" s="16"/>
      <c r="J10" s="16"/>
      <c r="K10" s="16"/>
      <c r="L10" s="1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6" ht="15.75">
      <c r="B11" s="17">
        <v>0</v>
      </c>
      <c r="C11" s="20"/>
      <c r="D11" s="24"/>
      <c r="E11" s="28"/>
      <c r="F11" s="37">
        <f>C3</f>
        <v>4000000</v>
      </c>
    </row>
    <row r="12" spans="2:6" ht="15.75">
      <c r="B12" s="17">
        <v>1</v>
      </c>
      <c r="C12" s="21">
        <f>$C$3/$E$8</f>
        <v>22183.903914156763</v>
      </c>
      <c r="D12" s="25">
        <f>F11*$F$4/100</f>
        <v>10000</v>
      </c>
      <c r="E12" s="29">
        <f>C12-D12</f>
        <v>12183.903914156763</v>
      </c>
      <c r="F12" s="37">
        <f>F11-E12</f>
        <v>3987816.096085843</v>
      </c>
    </row>
    <row r="13" spans="2:6" ht="15.75">
      <c r="B13" s="17">
        <v>2</v>
      </c>
      <c r="C13" s="21">
        <f aca="true" t="shared" si="0" ref="C13:C76">$C$3/$E$8</f>
        <v>22183.903914156763</v>
      </c>
      <c r="D13" s="25">
        <f aca="true" t="shared" si="1" ref="D13:D76">F12*$F$4/100</f>
        <v>9969.540240214608</v>
      </c>
      <c r="E13" s="29">
        <f aca="true" t="shared" si="2" ref="E13:E76">C13-D13</f>
        <v>12214.363673942154</v>
      </c>
      <c r="F13" s="37">
        <f aca="true" t="shared" si="3" ref="F13:F76">F12-E13</f>
        <v>3975601.732411901</v>
      </c>
    </row>
    <row r="14" spans="2:6" ht="15.75">
      <c r="B14" s="17">
        <v>3</v>
      </c>
      <c r="C14" s="21">
        <f t="shared" si="0"/>
        <v>22183.903914156763</v>
      </c>
      <c r="D14" s="25">
        <f t="shared" si="1"/>
        <v>9939.004331029753</v>
      </c>
      <c r="E14" s="29">
        <f t="shared" si="2"/>
        <v>12244.89958312701</v>
      </c>
      <c r="F14" s="37">
        <f t="shared" si="3"/>
        <v>3963356.832828774</v>
      </c>
    </row>
    <row r="15" spans="2:6" ht="15.75">
      <c r="B15" s="17">
        <v>4</v>
      </c>
      <c r="C15" s="21">
        <f t="shared" si="0"/>
        <v>22183.903914156763</v>
      </c>
      <c r="D15" s="25">
        <f t="shared" si="1"/>
        <v>9908.392082071936</v>
      </c>
      <c r="E15" s="29">
        <f t="shared" si="2"/>
        <v>12275.511832084827</v>
      </c>
      <c r="F15" s="37">
        <f t="shared" si="3"/>
        <v>3951081.320996689</v>
      </c>
    </row>
    <row r="16" spans="2:6" ht="15.75">
      <c r="B16" s="17">
        <v>5</v>
      </c>
      <c r="C16" s="21">
        <f t="shared" si="0"/>
        <v>22183.903914156763</v>
      </c>
      <c r="D16" s="25">
        <f t="shared" si="1"/>
        <v>9877.703302491724</v>
      </c>
      <c r="E16" s="29">
        <f t="shared" si="2"/>
        <v>12306.20061166504</v>
      </c>
      <c r="F16" s="37">
        <f t="shared" si="3"/>
        <v>3938775.120385024</v>
      </c>
    </row>
    <row r="17" spans="2:6" ht="15.75">
      <c r="B17" s="17">
        <v>6</v>
      </c>
      <c r="C17" s="21">
        <f t="shared" si="0"/>
        <v>22183.903914156763</v>
      </c>
      <c r="D17" s="25">
        <f t="shared" si="1"/>
        <v>9846.93780096256</v>
      </c>
      <c r="E17" s="29">
        <f t="shared" si="2"/>
        <v>12336.966113194203</v>
      </c>
      <c r="F17" s="37">
        <f t="shared" si="3"/>
        <v>3926438.15427183</v>
      </c>
    </row>
    <row r="18" spans="2:6" ht="15.75">
      <c r="B18" s="17">
        <v>7</v>
      </c>
      <c r="C18" s="21">
        <f t="shared" si="0"/>
        <v>22183.903914156763</v>
      </c>
      <c r="D18" s="25">
        <f t="shared" si="1"/>
        <v>9816.095385679575</v>
      </c>
      <c r="E18" s="29">
        <f t="shared" si="2"/>
        <v>12367.808528477188</v>
      </c>
      <c r="F18" s="37">
        <f t="shared" si="3"/>
        <v>3914070.3457433525</v>
      </c>
    </row>
    <row r="19" spans="2:6" ht="15.75">
      <c r="B19" s="17">
        <v>8</v>
      </c>
      <c r="C19" s="21">
        <f t="shared" si="0"/>
        <v>22183.903914156763</v>
      </c>
      <c r="D19" s="25">
        <f t="shared" si="1"/>
        <v>9785.175864358382</v>
      </c>
      <c r="E19" s="29">
        <f t="shared" si="2"/>
        <v>12398.728049798381</v>
      </c>
      <c r="F19" s="37">
        <f t="shared" si="3"/>
        <v>3901671.617693554</v>
      </c>
    </row>
    <row r="20" spans="2:6" ht="15.75">
      <c r="B20" s="17">
        <v>9</v>
      </c>
      <c r="C20" s="21">
        <f t="shared" si="0"/>
        <v>22183.903914156763</v>
      </c>
      <c r="D20" s="25">
        <f t="shared" si="1"/>
        <v>9754.179044233886</v>
      </c>
      <c r="E20" s="29">
        <f t="shared" si="2"/>
        <v>12429.724869922877</v>
      </c>
      <c r="F20" s="37">
        <f t="shared" si="3"/>
        <v>3889241.8928236314</v>
      </c>
    </row>
    <row r="21" spans="2:6" ht="15.75">
      <c r="B21" s="17">
        <v>10</v>
      </c>
      <c r="C21" s="21">
        <f t="shared" si="0"/>
        <v>22183.903914156763</v>
      </c>
      <c r="D21" s="25">
        <f t="shared" si="1"/>
        <v>9723.104732059079</v>
      </c>
      <c r="E21" s="29">
        <f t="shared" si="2"/>
        <v>12460.799182097684</v>
      </c>
      <c r="F21" s="37">
        <f t="shared" si="3"/>
        <v>3876781.0936415335</v>
      </c>
    </row>
    <row r="22" spans="2:6" ht="15.75">
      <c r="B22" s="17">
        <v>11</v>
      </c>
      <c r="C22" s="21">
        <f t="shared" si="0"/>
        <v>22183.903914156763</v>
      </c>
      <c r="D22" s="25">
        <f t="shared" si="1"/>
        <v>9691.952734103834</v>
      </c>
      <c r="E22" s="29">
        <f t="shared" si="2"/>
        <v>12491.951180052929</v>
      </c>
      <c r="F22" s="37">
        <f t="shared" si="3"/>
        <v>3864289.1424614806</v>
      </c>
    </row>
    <row r="23" spans="2:6" ht="15.75">
      <c r="B23" s="17">
        <v>12</v>
      </c>
      <c r="C23" s="21">
        <f t="shared" si="0"/>
        <v>22183.903914156763</v>
      </c>
      <c r="D23" s="25">
        <f t="shared" si="1"/>
        <v>9660.722856153701</v>
      </c>
      <c r="E23" s="29">
        <f t="shared" si="2"/>
        <v>12523.181058003061</v>
      </c>
      <c r="F23" s="37">
        <f t="shared" si="3"/>
        <v>3851765.9614034775</v>
      </c>
    </row>
    <row r="24" spans="2:6" ht="15.75">
      <c r="B24" s="17">
        <v>13</v>
      </c>
      <c r="C24" s="21">
        <f t="shared" si="0"/>
        <v>22183.903914156763</v>
      </c>
      <c r="D24" s="25">
        <f t="shared" si="1"/>
        <v>9629.414903508694</v>
      </c>
      <c r="E24" s="29">
        <f t="shared" si="2"/>
        <v>12554.489010648069</v>
      </c>
      <c r="F24" s="37">
        <f t="shared" si="3"/>
        <v>3839211.4723928296</v>
      </c>
    </row>
    <row r="25" spans="2:6" ht="15.75">
      <c r="B25" s="17">
        <v>14</v>
      </c>
      <c r="C25" s="21">
        <f t="shared" si="0"/>
        <v>22183.903914156763</v>
      </c>
      <c r="D25" s="25">
        <f t="shared" si="1"/>
        <v>9598.028680982074</v>
      </c>
      <c r="E25" s="29">
        <f t="shared" si="2"/>
        <v>12585.87523317469</v>
      </c>
      <c r="F25" s="37">
        <f t="shared" si="3"/>
        <v>3826625.597159655</v>
      </c>
    </row>
    <row r="26" spans="2:6" ht="15.75">
      <c r="B26" s="17">
        <v>15</v>
      </c>
      <c r="C26" s="21">
        <f t="shared" si="0"/>
        <v>22183.903914156763</v>
      </c>
      <c r="D26" s="25">
        <f t="shared" si="1"/>
        <v>9566.563992899137</v>
      </c>
      <c r="E26" s="29">
        <f t="shared" si="2"/>
        <v>12617.339921257626</v>
      </c>
      <c r="F26" s="37">
        <f t="shared" si="3"/>
        <v>3814008.2572383974</v>
      </c>
    </row>
    <row r="27" spans="2:6" ht="15.75">
      <c r="B27" s="17">
        <v>16</v>
      </c>
      <c r="C27" s="21">
        <f t="shared" si="0"/>
        <v>22183.903914156763</v>
      </c>
      <c r="D27" s="25">
        <f t="shared" si="1"/>
        <v>9535.020643095993</v>
      </c>
      <c r="E27" s="29">
        <f t="shared" si="2"/>
        <v>12648.88327106077</v>
      </c>
      <c r="F27" s="37">
        <f t="shared" si="3"/>
        <v>3801359.3739673365</v>
      </c>
    </row>
    <row r="28" spans="2:6" ht="15.75">
      <c r="B28" s="17">
        <v>17</v>
      </c>
      <c r="C28" s="21">
        <f t="shared" si="0"/>
        <v>22183.903914156763</v>
      </c>
      <c r="D28" s="25">
        <f t="shared" si="1"/>
        <v>9503.398434918341</v>
      </c>
      <c r="E28" s="29">
        <f t="shared" si="2"/>
        <v>12680.505479238422</v>
      </c>
      <c r="F28" s="37">
        <f t="shared" si="3"/>
        <v>3788678.868488098</v>
      </c>
    </row>
    <row r="29" spans="2:6" ht="15.75">
      <c r="B29" s="17">
        <v>18</v>
      </c>
      <c r="C29" s="21">
        <f t="shared" si="0"/>
        <v>22183.903914156763</v>
      </c>
      <c r="D29" s="25">
        <f t="shared" si="1"/>
        <v>9471.697171220245</v>
      </c>
      <c r="E29" s="29">
        <f t="shared" si="2"/>
        <v>12712.206742936518</v>
      </c>
      <c r="F29" s="37">
        <f t="shared" si="3"/>
        <v>3775966.6617451613</v>
      </c>
    </row>
    <row r="30" spans="2:6" ht="15.75">
      <c r="B30" s="17">
        <v>19</v>
      </c>
      <c r="C30" s="21">
        <f t="shared" si="0"/>
        <v>22183.903914156763</v>
      </c>
      <c r="D30" s="25">
        <f t="shared" si="1"/>
        <v>9439.916654362904</v>
      </c>
      <c r="E30" s="29">
        <f t="shared" si="2"/>
        <v>12743.98725979386</v>
      </c>
      <c r="F30" s="37">
        <f t="shared" si="3"/>
        <v>3763222.6744853673</v>
      </c>
    </row>
    <row r="31" spans="2:6" ht="15.75">
      <c r="B31" s="17">
        <v>20</v>
      </c>
      <c r="C31" s="21">
        <f t="shared" si="0"/>
        <v>22183.903914156763</v>
      </c>
      <c r="D31" s="25">
        <f t="shared" si="1"/>
        <v>9408.056686213418</v>
      </c>
      <c r="E31" s="29">
        <f t="shared" si="2"/>
        <v>12775.847227943344</v>
      </c>
      <c r="F31" s="37">
        <f t="shared" si="3"/>
        <v>3750446.827257424</v>
      </c>
    </row>
    <row r="32" spans="2:6" ht="15.75">
      <c r="B32" s="17">
        <v>21</v>
      </c>
      <c r="C32" s="21">
        <f t="shared" si="0"/>
        <v>22183.903914156763</v>
      </c>
      <c r="D32" s="25">
        <f t="shared" si="1"/>
        <v>9376.11706814356</v>
      </c>
      <c r="E32" s="29">
        <f t="shared" si="2"/>
        <v>12807.786846013203</v>
      </c>
      <c r="F32" s="37">
        <f t="shared" si="3"/>
        <v>3737639.040411411</v>
      </c>
    </row>
    <row r="33" spans="2:6" ht="15.75">
      <c r="B33" s="17">
        <v>22</v>
      </c>
      <c r="C33" s="21">
        <f t="shared" si="0"/>
        <v>22183.903914156763</v>
      </c>
      <c r="D33" s="25">
        <f t="shared" si="1"/>
        <v>9344.097601028527</v>
      </c>
      <c r="E33" s="29">
        <f t="shared" si="2"/>
        <v>12839.806313128236</v>
      </c>
      <c r="F33" s="37">
        <f t="shared" si="3"/>
        <v>3724799.2340982826</v>
      </c>
    </row>
    <row r="34" spans="2:6" ht="15.75">
      <c r="B34" s="17">
        <v>23</v>
      </c>
      <c r="C34" s="21">
        <f t="shared" si="0"/>
        <v>22183.903914156763</v>
      </c>
      <c r="D34" s="25">
        <f t="shared" si="1"/>
        <v>9311.998085245707</v>
      </c>
      <c r="E34" s="29">
        <f t="shared" si="2"/>
        <v>12871.905828911056</v>
      </c>
      <c r="F34" s="37">
        <f t="shared" si="3"/>
        <v>3711927.3282693718</v>
      </c>
    </row>
    <row r="35" spans="2:6" ht="15.75">
      <c r="B35" s="17">
        <v>24</v>
      </c>
      <c r="C35" s="21">
        <f t="shared" si="0"/>
        <v>22183.903914156763</v>
      </c>
      <c r="D35" s="25">
        <f t="shared" si="1"/>
        <v>9279.81832067343</v>
      </c>
      <c r="E35" s="29">
        <f t="shared" si="2"/>
        <v>12904.085593483333</v>
      </c>
      <c r="F35" s="37">
        <f t="shared" si="3"/>
        <v>3699023.2426758884</v>
      </c>
    </row>
    <row r="36" spans="2:6" ht="15.75">
      <c r="B36" s="17">
        <v>25</v>
      </c>
      <c r="C36" s="21">
        <f t="shared" si="0"/>
        <v>22183.903914156763</v>
      </c>
      <c r="D36" s="25">
        <f t="shared" si="1"/>
        <v>9247.558106689721</v>
      </c>
      <c r="E36" s="29">
        <f t="shared" si="2"/>
        <v>12936.345807467042</v>
      </c>
      <c r="F36" s="37">
        <f t="shared" si="3"/>
        <v>3686086.896868421</v>
      </c>
    </row>
    <row r="37" spans="2:6" ht="15.75">
      <c r="B37" s="17">
        <v>26</v>
      </c>
      <c r="C37" s="21">
        <f t="shared" si="0"/>
        <v>22183.903914156763</v>
      </c>
      <c r="D37" s="25">
        <f t="shared" si="1"/>
        <v>9215.217242171053</v>
      </c>
      <c r="E37" s="29">
        <f t="shared" si="2"/>
        <v>12968.68667198571</v>
      </c>
      <c r="F37" s="37">
        <f t="shared" si="3"/>
        <v>3673118.2101964355</v>
      </c>
    </row>
    <row r="38" spans="2:6" ht="15.75">
      <c r="B38" s="17">
        <v>27</v>
      </c>
      <c r="C38" s="21">
        <f t="shared" si="0"/>
        <v>22183.903914156763</v>
      </c>
      <c r="D38" s="25">
        <f t="shared" si="1"/>
        <v>9182.795525491088</v>
      </c>
      <c r="E38" s="29">
        <f t="shared" si="2"/>
        <v>13001.108388665674</v>
      </c>
      <c r="F38" s="37">
        <f t="shared" si="3"/>
        <v>3660117.10180777</v>
      </c>
    </row>
    <row r="39" spans="2:6" ht="15.75">
      <c r="B39" s="17">
        <v>28</v>
      </c>
      <c r="C39" s="21">
        <f t="shared" si="0"/>
        <v>22183.903914156763</v>
      </c>
      <c r="D39" s="25">
        <f t="shared" si="1"/>
        <v>9150.292754519425</v>
      </c>
      <c r="E39" s="29">
        <f t="shared" si="2"/>
        <v>13033.611159637338</v>
      </c>
      <c r="F39" s="37">
        <f t="shared" si="3"/>
        <v>3647083.4906481327</v>
      </c>
    </row>
    <row r="40" spans="2:6" ht="15.75">
      <c r="B40" s="17">
        <v>29</v>
      </c>
      <c r="C40" s="21">
        <f t="shared" si="0"/>
        <v>22183.903914156763</v>
      </c>
      <c r="D40" s="25">
        <f t="shared" si="1"/>
        <v>9117.708726620333</v>
      </c>
      <c r="E40" s="29">
        <f t="shared" si="2"/>
        <v>13066.19518753643</v>
      </c>
      <c r="F40" s="37">
        <f t="shared" si="3"/>
        <v>3634017.295460596</v>
      </c>
    </row>
    <row r="41" spans="2:6" ht="15.75">
      <c r="B41" s="17">
        <v>30</v>
      </c>
      <c r="C41" s="21">
        <f t="shared" si="0"/>
        <v>22183.903914156763</v>
      </c>
      <c r="D41" s="25">
        <f t="shared" si="1"/>
        <v>9085.043238651491</v>
      </c>
      <c r="E41" s="29">
        <f t="shared" si="2"/>
        <v>13098.860675505272</v>
      </c>
      <c r="F41" s="37">
        <f t="shared" si="3"/>
        <v>3620918.434785091</v>
      </c>
    </row>
    <row r="42" spans="2:6" ht="15.75">
      <c r="B42" s="17">
        <v>31</v>
      </c>
      <c r="C42" s="21">
        <f t="shared" si="0"/>
        <v>22183.903914156763</v>
      </c>
      <c r="D42" s="25">
        <f t="shared" si="1"/>
        <v>9052.296086962728</v>
      </c>
      <c r="E42" s="29">
        <f t="shared" si="2"/>
        <v>13131.607827194035</v>
      </c>
      <c r="F42" s="37">
        <f t="shared" si="3"/>
        <v>3607786.826957897</v>
      </c>
    </row>
    <row r="43" spans="2:6" ht="15.75">
      <c r="B43" s="17">
        <v>32</v>
      </c>
      <c r="C43" s="21">
        <f t="shared" si="0"/>
        <v>22183.903914156763</v>
      </c>
      <c r="D43" s="25">
        <f t="shared" si="1"/>
        <v>9019.467067394742</v>
      </c>
      <c r="E43" s="29">
        <f t="shared" si="2"/>
        <v>13164.43684676202</v>
      </c>
      <c r="F43" s="37">
        <f t="shared" si="3"/>
        <v>3594622.390111135</v>
      </c>
    </row>
    <row r="44" spans="2:6" ht="15.75">
      <c r="B44" s="17">
        <v>33</v>
      </c>
      <c r="C44" s="21">
        <f t="shared" si="0"/>
        <v>22183.903914156763</v>
      </c>
      <c r="D44" s="25">
        <f t="shared" si="1"/>
        <v>8986.555975277837</v>
      </c>
      <c r="E44" s="29">
        <f t="shared" si="2"/>
        <v>13197.347938878926</v>
      </c>
      <c r="F44" s="37">
        <f t="shared" si="3"/>
        <v>3581425.042172256</v>
      </c>
    </row>
    <row r="45" spans="2:6" ht="15.75">
      <c r="B45" s="17">
        <v>34</v>
      </c>
      <c r="C45" s="21">
        <f t="shared" si="0"/>
        <v>22183.903914156763</v>
      </c>
      <c r="D45" s="25">
        <f t="shared" si="1"/>
        <v>8953.56260543064</v>
      </c>
      <c r="E45" s="29">
        <f t="shared" si="2"/>
        <v>13230.341308726123</v>
      </c>
      <c r="F45" s="37">
        <f t="shared" si="3"/>
        <v>3568194.70086353</v>
      </c>
    </row>
    <row r="46" spans="2:6" ht="15.75">
      <c r="B46" s="17">
        <v>35</v>
      </c>
      <c r="C46" s="21">
        <f t="shared" si="0"/>
        <v>22183.903914156763</v>
      </c>
      <c r="D46" s="25">
        <f t="shared" si="1"/>
        <v>8920.486752158824</v>
      </c>
      <c r="E46" s="29">
        <f t="shared" si="2"/>
        <v>13263.417161997939</v>
      </c>
      <c r="F46" s="37">
        <f t="shared" si="3"/>
        <v>3554931.283701532</v>
      </c>
    </row>
    <row r="47" spans="2:6" ht="15.75">
      <c r="B47" s="17">
        <v>36</v>
      </c>
      <c r="C47" s="21">
        <f t="shared" si="0"/>
        <v>22183.903914156763</v>
      </c>
      <c r="D47" s="25">
        <f t="shared" si="1"/>
        <v>8887.32820925383</v>
      </c>
      <c r="E47" s="29">
        <f t="shared" si="2"/>
        <v>13296.575704902933</v>
      </c>
      <c r="F47" s="37">
        <f t="shared" si="3"/>
        <v>3541634.707996629</v>
      </c>
    </row>
    <row r="48" spans="2:6" ht="15.75">
      <c r="B48" s="17">
        <v>37</v>
      </c>
      <c r="C48" s="21">
        <f t="shared" si="0"/>
        <v>22183.903914156763</v>
      </c>
      <c r="D48" s="25">
        <f t="shared" si="1"/>
        <v>8854.086769991573</v>
      </c>
      <c r="E48" s="29">
        <f t="shared" si="2"/>
        <v>13329.81714416519</v>
      </c>
      <c r="F48" s="37">
        <f t="shared" si="3"/>
        <v>3528304.890852464</v>
      </c>
    </row>
    <row r="49" spans="2:6" ht="15.75">
      <c r="B49" s="17">
        <v>38</v>
      </c>
      <c r="C49" s="21">
        <f t="shared" si="0"/>
        <v>22183.903914156763</v>
      </c>
      <c r="D49" s="25">
        <f t="shared" si="1"/>
        <v>8820.76222713116</v>
      </c>
      <c r="E49" s="29">
        <f t="shared" si="2"/>
        <v>13363.141687025603</v>
      </c>
      <c r="F49" s="37">
        <f t="shared" si="3"/>
        <v>3514941.749165438</v>
      </c>
    </row>
    <row r="50" spans="2:6" ht="15.75">
      <c r="B50" s="17">
        <v>39</v>
      </c>
      <c r="C50" s="21">
        <f t="shared" si="0"/>
        <v>22183.903914156763</v>
      </c>
      <c r="D50" s="25">
        <f t="shared" si="1"/>
        <v>8787.354372913594</v>
      </c>
      <c r="E50" s="29">
        <f t="shared" si="2"/>
        <v>13396.549541243168</v>
      </c>
      <c r="F50" s="37">
        <f t="shared" si="3"/>
        <v>3501545.1996241948</v>
      </c>
    </row>
    <row r="51" spans="2:6" ht="15.75">
      <c r="B51" s="17">
        <v>40</v>
      </c>
      <c r="C51" s="21">
        <f t="shared" si="0"/>
        <v>22183.903914156763</v>
      </c>
      <c r="D51" s="25">
        <f t="shared" si="1"/>
        <v>8753.862999060488</v>
      </c>
      <c r="E51" s="29">
        <f t="shared" si="2"/>
        <v>13430.040915096275</v>
      </c>
      <c r="F51" s="37">
        <f t="shared" si="3"/>
        <v>3488115.1587090986</v>
      </c>
    </row>
    <row r="52" spans="2:6" ht="15.75">
      <c r="B52" s="17">
        <v>41</v>
      </c>
      <c r="C52" s="21">
        <f t="shared" si="0"/>
        <v>22183.903914156763</v>
      </c>
      <c r="D52" s="25">
        <f t="shared" si="1"/>
        <v>8720.287896772747</v>
      </c>
      <c r="E52" s="29">
        <f t="shared" si="2"/>
        <v>13463.616017384016</v>
      </c>
      <c r="F52" s="37">
        <f t="shared" si="3"/>
        <v>3474651.5426917146</v>
      </c>
    </row>
    <row r="53" spans="2:6" ht="15.75">
      <c r="B53" s="17">
        <v>42</v>
      </c>
      <c r="C53" s="21">
        <f t="shared" si="0"/>
        <v>22183.903914156763</v>
      </c>
      <c r="D53" s="25">
        <f t="shared" si="1"/>
        <v>8686.628856729287</v>
      </c>
      <c r="E53" s="29">
        <f t="shared" si="2"/>
        <v>13497.275057427476</v>
      </c>
      <c r="F53" s="37">
        <f t="shared" si="3"/>
        <v>3461154.267634287</v>
      </c>
    </row>
    <row r="54" spans="2:6" ht="15.75">
      <c r="B54" s="17">
        <v>43</v>
      </c>
      <c r="C54" s="21">
        <f t="shared" si="0"/>
        <v>22183.903914156763</v>
      </c>
      <c r="D54" s="25">
        <f t="shared" si="1"/>
        <v>8652.885669085717</v>
      </c>
      <c r="E54" s="29">
        <f t="shared" si="2"/>
        <v>13531.018245071045</v>
      </c>
      <c r="F54" s="37">
        <f t="shared" si="3"/>
        <v>3447623.249389216</v>
      </c>
    </row>
    <row r="55" spans="2:6" ht="15.75">
      <c r="B55" s="17">
        <v>44</v>
      </c>
      <c r="C55" s="21">
        <f t="shared" si="0"/>
        <v>22183.903914156763</v>
      </c>
      <c r="D55" s="25">
        <f t="shared" si="1"/>
        <v>8619.05812347304</v>
      </c>
      <c r="E55" s="29">
        <f t="shared" si="2"/>
        <v>13564.845790683723</v>
      </c>
      <c r="F55" s="37">
        <f t="shared" si="3"/>
        <v>3434058.403598532</v>
      </c>
    </row>
    <row r="56" spans="2:6" ht="15.75">
      <c r="B56" s="17">
        <v>45</v>
      </c>
      <c r="C56" s="21">
        <f t="shared" si="0"/>
        <v>22183.903914156763</v>
      </c>
      <c r="D56" s="25">
        <f t="shared" si="1"/>
        <v>8585.14600899633</v>
      </c>
      <c r="E56" s="29">
        <f t="shared" si="2"/>
        <v>13598.757905160433</v>
      </c>
      <c r="F56" s="37">
        <f t="shared" si="3"/>
        <v>3420459.6456933715</v>
      </c>
    </row>
    <row r="57" spans="2:6" ht="15.75">
      <c r="B57" s="17">
        <v>46</v>
      </c>
      <c r="C57" s="21">
        <f t="shared" si="0"/>
        <v>22183.903914156763</v>
      </c>
      <c r="D57" s="25">
        <f t="shared" si="1"/>
        <v>8551.149114233429</v>
      </c>
      <c r="E57" s="29">
        <f t="shared" si="2"/>
        <v>13632.754799923334</v>
      </c>
      <c r="F57" s="37">
        <f t="shared" si="3"/>
        <v>3406826.890893448</v>
      </c>
    </row>
    <row r="58" spans="2:6" ht="15.75">
      <c r="B58" s="17">
        <v>47</v>
      </c>
      <c r="C58" s="21">
        <f t="shared" si="0"/>
        <v>22183.903914156763</v>
      </c>
      <c r="D58" s="25">
        <f t="shared" si="1"/>
        <v>8517.06722723362</v>
      </c>
      <c r="E58" s="29">
        <f t="shared" si="2"/>
        <v>13666.836686923143</v>
      </c>
      <c r="F58" s="37">
        <f t="shared" si="3"/>
        <v>3393160.054206525</v>
      </c>
    </row>
    <row r="59" spans="2:6" ht="15.75">
      <c r="B59" s="17">
        <v>48</v>
      </c>
      <c r="C59" s="21">
        <f t="shared" si="0"/>
        <v>22183.903914156763</v>
      </c>
      <c r="D59" s="25">
        <f t="shared" si="1"/>
        <v>8482.900135516313</v>
      </c>
      <c r="E59" s="29">
        <f t="shared" si="2"/>
        <v>13701.00377864045</v>
      </c>
      <c r="F59" s="37">
        <f t="shared" si="3"/>
        <v>3379459.0504278843</v>
      </c>
    </row>
    <row r="60" spans="2:6" ht="15.75">
      <c r="B60" s="17">
        <v>49</v>
      </c>
      <c r="C60" s="21">
        <f t="shared" si="0"/>
        <v>22183.903914156763</v>
      </c>
      <c r="D60" s="25">
        <f t="shared" si="1"/>
        <v>8448.64762606971</v>
      </c>
      <c r="E60" s="29">
        <f t="shared" si="2"/>
        <v>13735.256288087052</v>
      </c>
      <c r="F60" s="37">
        <f t="shared" si="3"/>
        <v>3365723.7941397973</v>
      </c>
    </row>
    <row r="61" spans="2:6" ht="15.75">
      <c r="B61" s="17">
        <v>50</v>
      </c>
      <c r="C61" s="21">
        <f t="shared" si="0"/>
        <v>22183.903914156763</v>
      </c>
      <c r="D61" s="25">
        <f t="shared" si="1"/>
        <v>8414.309485349493</v>
      </c>
      <c r="E61" s="29">
        <f t="shared" si="2"/>
        <v>13769.59442880727</v>
      </c>
      <c r="F61" s="37">
        <f t="shared" si="3"/>
        <v>3351954.19971099</v>
      </c>
    </row>
    <row r="62" spans="2:6" ht="15.75">
      <c r="B62" s="17">
        <v>51</v>
      </c>
      <c r="C62" s="21">
        <f t="shared" si="0"/>
        <v>22183.903914156763</v>
      </c>
      <c r="D62" s="25">
        <f t="shared" si="1"/>
        <v>8379.885499277474</v>
      </c>
      <c r="E62" s="29">
        <f t="shared" si="2"/>
        <v>13804.018414879289</v>
      </c>
      <c r="F62" s="37">
        <f t="shared" si="3"/>
        <v>3338150.1812961106</v>
      </c>
    </row>
    <row r="63" spans="2:6" ht="15.75">
      <c r="B63" s="17">
        <v>52</v>
      </c>
      <c r="C63" s="21">
        <f t="shared" si="0"/>
        <v>22183.903914156763</v>
      </c>
      <c r="D63" s="25">
        <f t="shared" si="1"/>
        <v>8345.375453240276</v>
      </c>
      <c r="E63" s="29">
        <f t="shared" si="2"/>
        <v>13838.528460916486</v>
      </c>
      <c r="F63" s="37">
        <f t="shared" si="3"/>
        <v>3324311.652835194</v>
      </c>
    </row>
    <row r="64" spans="2:6" ht="15.75">
      <c r="B64" s="17">
        <v>53</v>
      </c>
      <c r="C64" s="21">
        <f t="shared" si="0"/>
        <v>22183.903914156763</v>
      </c>
      <c r="D64" s="25">
        <f t="shared" si="1"/>
        <v>8310.779132087984</v>
      </c>
      <c r="E64" s="29">
        <f t="shared" si="2"/>
        <v>13873.124782068779</v>
      </c>
      <c r="F64" s="37">
        <f t="shared" si="3"/>
        <v>3310438.5280531254</v>
      </c>
    </row>
    <row r="65" spans="2:6" ht="15.75">
      <c r="B65" s="17">
        <v>54</v>
      </c>
      <c r="C65" s="21">
        <f t="shared" si="0"/>
        <v>22183.903914156763</v>
      </c>
      <c r="D65" s="25">
        <f t="shared" si="1"/>
        <v>8276.096320132814</v>
      </c>
      <c r="E65" s="29">
        <f t="shared" si="2"/>
        <v>13907.807594023949</v>
      </c>
      <c r="F65" s="37">
        <f t="shared" si="3"/>
        <v>3296530.7204591013</v>
      </c>
    </row>
    <row r="66" spans="2:6" ht="15.75">
      <c r="B66" s="17">
        <v>55</v>
      </c>
      <c r="C66" s="21">
        <f t="shared" si="0"/>
        <v>22183.903914156763</v>
      </c>
      <c r="D66" s="25">
        <f t="shared" si="1"/>
        <v>8241.326801147754</v>
      </c>
      <c r="E66" s="29">
        <f t="shared" si="2"/>
        <v>13942.577113009009</v>
      </c>
      <c r="F66" s="37">
        <f t="shared" si="3"/>
        <v>3282588.143346092</v>
      </c>
    </row>
    <row r="67" spans="2:6" ht="15.75">
      <c r="B67" s="17">
        <v>56</v>
      </c>
      <c r="C67" s="21">
        <f t="shared" si="0"/>
        <v>22183.903914156763</v>
      </c>
      <c r="D67" s="25">
        <f t="shared" si="1"/>
        <v>8206.47035836523</v>
      </c>
      <c r="E67" s="29">
        <f t="shared" si="2"/>
        <v>13977.433555791533</v>
      </c>
      <c r="F67" s="37">
        <f t="shared" si="3"/>
        <v>3268610.7097903006</v>
      </c>
    </row>
    <row r="68" spans="2:6" ht="15.75">
      <c r="B68" s="17">
        <v>57</v>
      </c>
      <c r="C68" s="21">
        <f t="shared" si="0"/>
        <v>22183.903914156763</v>
      </c>
      <c r="D68" s="25">
        <f t="shared" si="1"/>
        <v>8171.526774475751</v>
      </c>
      <c r="E68" s="29">
        <f t="shared" si="2"/>
        <v>14012.377139681012</v>
      </c>
      <c r="F68" s="37">
        <f t="shared" si="3"/>
        <v>3254598.3326506196</v>
      </c>
    </row>
    <row r="69" spans="2:6" ht="15.75">
      <c r="B69" s="17">
        <v>58</v>
      </c>
      <c r="C69" s="21">
        <f t="shared" si="0"/>
        <v>22183.903914156763</v>
      </c>
      <c r="D69" s="25">
        <f t="shared" si="1"/>
        <v>8136.495831626549</v>
      </c>
      <c r="E69" s="29">
        <f t="shared" si="2"/>
        <v>14047.408082530214</v>
      </c>
      <c r="F69" s="37">
        <f t="shared" si="3"/>
        <v>3240550.924568089</v>
      </c>
    </row>
    <row r="70" spans="2:6" ht="15.75">
      <c r="B70" s="17">
        <v>59</v>
      </c>
      <c r="C70" s="21">
        <f t="shared" si="0"/>
        <v>22183.903914156763</v>
      </c>
      <c r="D70" s="25">
        <f t="shared" si="1"/>
        <v>8101.377311420223</v>
      </c>
      <c r="E70" s="29">
        <f t="shared" si="2"/>
        <v>14082.52660273654</v>
      </c>
      <c r="F70" s="37">
        <f t="shared" si="3"/>
        <v>3226468.3979653525</v>
      </c>
    </row>
    <row r="71" spans="2:6" ht="15.75">
      <c r="B71" s="17">
        <v>60</v>
      </c>
      <c r="C71" s="21">
        <f t="shared" si="0"/>
        <v>22183.903914156763</v>
      </c>
      <c r="D71" s="25">
        <f t="shared" si="1"/>
        <v>8066.170994913381</v>
      </c>
      <c r="E71" s="29">
        <f t="shared" si="2"/>
        <v>14117.732919243383</v>
      </c>
      <c r="F71" s="37">
        <f t="shared" si="3"/>
        <v>3212350.6650461094</v>
      </c>
    </row>
    <row r="72" spans="2:6" ht="15.75">
      <c r="B72" s="17">
        <v>61</v>
      </c>
      <c r="C72" s="21">
        <f t="shared" si="0"/>
        <v>22183.903914156763</v>
      </c>
      <c r="D72" s="25">
        <f t="shared" si="1"/>
        <v>8030.876662615274</v>
      </c>
      <c r="E72" s="29">
        <f t="shared" si="2"/>
        <v>14153.027251541489</v>
      </c>
      <c r="F72" s="37">
        <f t="shared" si="3"/>
        <v>3198197.6377945677</v>
      </c>
    </row>
    <row r="73" spans="2:6" ht="15.75">
      <c r="B73" s="17">
        <v>62</v>
      </c>
      <c r="C73" s="21">
        <f t="shared" si="0"/>
        <v>22183.903914156763</v>
      </c>
      <c r="D73" s="25">
        <f t="shared" si="1"/>
        <v>7995.494094486419</v>
      </c>
      <c r="E73" s="29">
        <f t="shared" si="2"/>
        <v>14188.409819670343</v>
      </c>
      <c r="F73" s="37">
        <f t="shared" si="3"/>
        <v>3184009.2279748973</v>
      </c>
    </row>
    <row r="74" spans="2:6" ht="15.75">
      <c r="B74" s="17">
        <v>63</v>
      </c>
      <c r="C74" s="21">
        <f t="shared" si="0"/>
        <v>22183.903914156763</v>
      </c>
      <c r="D74" s="25">
        <f t="shared" si="1"/>
        <v>7960.023069937243</v>
      </c>
      <c r="E74" s="29">
        <f t="shared" si="2"/>
        <v>14223.880844219519</v>
      </c>
      <c r="F74" s="37">
        <f t="shared" si="3"/>
        <v>3169785.3471306777</v>
      </c>
    </row>
    <row r="75" spans="2:6" ht="15.75">
      <c r="B75" s="17">
        <v>64</v>
      </c>
      <c r="C75" s="21">
        <f t="shared" si="0"/>
        <v>22183.903914156763</v>
      </c>
      <c r="D75" s="25">
        <f t="shared" si="1"/>
        <v>7924.463367826695</v>
      </c>
      <c r="E75" s="29">
        <f t="shared" si="2"/>
        <v>14259.440546330068</v>
      </c>
      <c r="F75" s="37">
        <f t="shared" si="3"/>
        <v>3155525.9065843476</v>
      </c>
    </row>
    <row r="76" spans="2:6" ht="15.75">
      <c r="B76" s="17">
        <v>65</v>
      </c>
      <c r="C76" s="21">
        <f t="shared" si="0"/>
        <v>22183.903914156763</v>
      </c>
      <c r="D76" s="25">
        <f t="shared" si="1"/>
        <v>7888.814766460869</v>
      </c>
      <c r="E76" s="29">
        <f t="shared" si="2"/>
        <v>14295.089147695893</v>
      </c>
      <c r="F76" s="37">
        <f t="shared" si="3"/>
        <v>3141230.817436652</v>
      </c>
    </row>
    <row r="77" spans="2:6" ht="15.75">
      <c r="B77" s="17">
        <v>66</v>
      </c>
      <c r="C77" s="21">
        <f aca="true" t="shared" si="4" ref="C77:C140">$C$3/$E$8</f>
        <v>22183.903914156763</v>
      </c>
      <c r="D77" s="25">
        <f aca="true" t="shared" si="5" ref="D77:D131">F76*$F$4/100</f>
        <v>7853.077043591629</v>
      </c>
      <c r="E77" s="29">
        <f aca="true" t="shared" si="6" ref="E77:E131">C77-D77</f>
        <v>14330.826870565134</v>
      </c>
      <c r="F77" s="37">
        <f aca="true" t="shared" si="7" ref="F77:F131">F76-E77</f>
        <v>3126899.9905660865</v>
      </c>
    </row>
    <row r="78" spans="2:6" ht="15.75">
      <c r="B78" s="17">
        <v>67</v>
      </c>
      <c r="C78" s="21">
        <f t="shared" si="4"/>
        <v>22183.903914156763</v>
      </c>
      <c r="D78" s="25">
        <f t="shared" si="5"/>
        <v>7817.249976415216</v>
      </c>
      <c r="E78" s="29">
        <f t="shared" si="6"/>
        <v>14366.653937741547</v>
      </c>
      <c r="F78" s="37">
        <f t="shared" si="7"/>
        <v>3112533.336628345</v>
      </c>
    </row>
    <row r="79" spans="2:6" ht="15.75">
      <c r="B79" s="17">
        <v>68</v>
      </c>
      <c r="C79" s="21">
        <f t="shared" si="4"/>
        <v>22183.903914156763</v>
      </c>
      <c r="D79" s="25">
        <f t="shared" si="5"/>
        <v>7781.333341570862</v>
      </c>
      <c r="E79" s="29">
        <f t="shared" si="6"/>
        <v>14402.5705725859</v>
      </c>
      <c r="F79" s="37">
        <f t="shared" si="7"/>
        <v>3098130.766055759</v>
      </c>
    </row>
    <row r="80" spans="2:6" ht="15.75">
      <c r="B80" s="17">
        <v>69</v>
      </c>
      <c r="C80" s="21">
        <f t="shared" si="4"/>
        <v>22183.903914156763</v>
      </c>
      <c r="D80" s="25">
        <f t="shared" si="5"/>
        <v>7745.326915139398</v>
      </c>
      <c r="E80" s="29">
        <f t="shared" si="6"/>
        <v>14438.576999017365</v>
      </c>
      <c r="F80" s="37">
        <f t="shared" si="7"/>
        <v>3083692.1890567415</v>
      </c>
    </row>
    <row r="81" spans="2:6" ht="15.75">
      <c r="B81" s="17">
        <v>70</v>
      </c>
      <c r="C81" s="21">
        <f t="shared" si="4"/>
        <v>22183.903914156763</v>
      </c>
      <c r="D81" s="25">
        <f t="shared" si="5"/>
        <v>7709.230472641854</v>
      </c>
      <c r="E81" s="29">
        <f t="shared" si="6"/>
        <v>14474.673441514908</v>
      </c>
      <c r="F81" s="37">
        <f t="shared" si="7"/>
        <v>3069217.5156152267</v>
      </c>
    </row>
    <row r="82" spans="2:6" ht="15.75">
      <c r="B82" s="17">
        <v>71</v>
      </c>
      <c r="C82" s="21">
        <f t="shared" si="4"/>
        <v>22183.903914156763</v>
      </c>
      <c r="D82" s="25">
        <f t="shared" si="5"/>
        <v>7673.043789038067</v>
      </c>
      <c r="E82" s="29">
        <f t="shared" si="6"/>
        <v>14510.860125118696</v>
      </c>
      <c r="F82" s="37">
        <f t="shared" si="7"/>
        <v>3054706.655490108</v>
      </c>
    </row>
    <row r="83" spans="2:6" ht="15.75">
      <c r="B83" s="17">
        <v>72</v>
      </c>
      <c r="C83" s="21">
        <f t="shared" si="4"/>
        <v>22183.903914156763</v>
      </c>
      <c r="D83" s="25">
        <f t="shared" si="5"/>
        <v>7636.766638725269</v>
      </c>
      <c r="E83" s="29">
        <f t="shared" si="6"/>
        <v>14547.137275431494</v>
      </c>
      <c r="F83" s="37">
        <f t="shared" si="7"/>
        <v>3040159.5182146765</v>
      </c>
    </row>
    <row r="84" spans="2:6" ht="15.75">
      <c r="B84" s="17">
        <v>73</v>
      </c>
      <c r="C84" s="21">
        <f t="shared" si="4"/>
        <v>22183.903914156763</v>
      </c>
      <c r="D84" s="25">
        <f t="shared" si="5"/>
        <v>7600.398795536691</v>
      </c>
      <c r="E84" s="29">
        <f t="shared" si="6"/>
        <v>14583.505118620073</v>
      </c>
      <c r="F84" s="37">
        <f t="shared" si="7"/>
        <v>3025576.0130960564</v>
      </c>
    </row>
    <row r="85" spans="2:6" ht="15.75">
      <c r="B85" s="17">
        <v>74</v>
      </c>
      <c r="C85" s="21">
        <f t="shared" si="4"/>
        <v>22183.903914156763</v>
      </c>
      <c r="D85" s="25">
        <f t="shared" si="5"/>
        <v>7563.940032740141</v>
      </c>
      <c r="E85" s="29">
        <f t="shared" si="6"/>
        <v>14619.963881416621</v>
      </c>
      <c r="F85" s="37">
        <f t="shared" si="7"/>
        <v>3010956.0492146397</v>
      </c>
    </row>
    <row r="86" spans="2:6" ht="15.75">
      <c r="B86" s="17">
        <v>75</v>
      </c>
      <c r="C86" s="21">
        <f t="shared" si="4"/>
        <v>22183.903914156763</v>
      </c>
      <c r="D86" s="25">
        <f t="shared" si="5"/>
        <v>7527.390123036599</v>
      </c>
      <c r="E86" s="29">
        <f t="shared" si="6"/>
        <v>14656.513791120164</v>
      </c>
      <c r="F86" s="37">
        <f t="shared" si="7"/>
        <v>2996299.5354235196</v>
      </c>
    </row>
    <row r="87" spans="2:6" ht="15.75">
      <c r="B87" s="17">
        <v>76</v>
      </c>
      <c r="C87" s="21">
        <f t="shared" si="4"/>
        <v>22183.903914156763</v>
      </c>
      <c r="D87" s="25">
        <f t="shared" si="5"/>
        <v>7490.7488385587985</v>
      </c>
      <c r="E87" s="29">
        <f t="shared" si="6"/>
        <v>14693.155075597964</v>
      </c>
      <c r="F87" s="37">
        <f t="shared" si="7"/>
        <v>2981606.3803479215</v>
      </c>
    </row>
    <row r="88" spans="2:6" ht="15.75">
      <c r="B88" s="17">
        <v>77</v>
      </c>
      <c r="C88" s="21">
        <f t="shared" si="4"/>
        <v>22183.903914156763</v>
      </c>
      <c r="D88" s="25">
        <f t="shared" si="5"/>
        <v>7454.015950869803</v>
      </c>
      <c r="E88" s="29">
        <f t="shared" si="6"/>
        <v>14729.88796328696</v>
      </c>
      <c r="F88" s="37">
        <f t="shared" si="7"/>
        <v>2966876.4923846344</v>
      </c>
    </row>
    <row r="89" spans="2:6" ht="15.75">
      <c r="B89" s="17">
        <v>78</v>
      </c>
      <c r="C89" s="21">
        <f t="shared" si="4"/>
        <v>22183.903914156763</v>
      </c>
      <c r="D89" s="25">
        <f t="shared" si="5"/>
        <v>7417.191230961586</v>
      </c>
      <c r="E89" s="29">
        <f t="shared" si="6"/>
        <v>14766.712683195175</v>
      </c>
      <c r="F89" s="37">
        <f t="shared" si="7"/>
        <v>2952109.779701439</v>
      </c>
    </row>
    <row r="90" spans="2:6" ht="15.75">
      <c r="B90" s="17">
        <v>79</v>
      </c>
      <c r="C90" s="21">
        <f t="shared" si="4"/>
        <v>22183.903914156763</v>
      </c>
      <c r="D90" s="25">
        <f t="shared" si="5"/>
        <v>7380.274449253598</v>
      </c>
      <c r="E90" s="29">
        <f t="shared" si="6"/>
        <v>14803.629464903166</v>
      </c>
      <c r="F90" s="37">
        <f t="shared" si="7"/>
        <v>2937306.150236536</v>
      </c>
    </row>
    <row r="91" spans="2:6" ht="15.75">
      <c r="B91" s="17">
        <v>80</v>
      </c>
      <c r="C91" s="21">
        <f t="shared" si="4"/>
        <v>22183.903914156763</v>
      </c>
      <c r="D91" s="25">
        <f t="shared" si="5"/>
        <v>7343.26537559134</v>
      </c>
      <c r="E91" s="29">
        <f t="shared" si="6"/>
        <v>14840.638538565423</v>
      </c>
      <c r="F91" s="37">
        <f t="shared" si="7"/>
        <v>2922465.5116979703</v>
      </c>
    </row>
    <row r="92" spans="2:6" ht="15.75">
      <c r="B92" s="17">
        <v>81</v>
      </c>
      <c r="C92" s="21">
        <f t="shared" si="4"/>
        <v>22183.903914156763</v>
      </c>
      <c r="D92" s="25">
        <f t="shared" si="5"/>
        <v>7306.1637792449255</v>
      </c>
      <c r="E92" s="29">
        <f t="shared" si="6"/>
        <v>14877.740134911837</v>
      </c>
      <c r="F92" s="37">
        <f t="shared" si="7"/>
        <v>2907587.7715630587</v>
      </c>
    </row>
    <row r="93" spans="2:6" ht="15.75">
      <c r="B93" s="17">
        <v>82</v>
      </c>
      <c r="C93" s="21">
        <f t="shared" si="4"/>
        <v>22183.903914156763</v>
      </c>
      <c r="D93" s="25">
        <f t="shared" si="5"/>
        <v>7268.969428907647</v>
      </c>
      <c r="E93" s="29">
        <f t="shared" si="6"/>
        <v>14914.934485249116</v>
      </c>
      <c r="F93" s="37">
        <f t="shared" si="7"/>
        <v>2892672.8370778095</v>
      </c>
    </row>
    <row r="94" spans="2:6" ht="15.75">
      <c r="B94" s="17">
        <v>83</v>
      </c>
      <c r="C94" s="21">
        <f t="shared" si="4"/>
        <v>22183.903914156763</v>
      </c>
      <c r="D94" s="25">
        <f t="shared" si="5"/>
        <v>7231.682092694524</v>
      </c>
      <c r="E94" s="29">
        <f t="shared" si="6"/>
        <v>14952.221821462239</v>
      </c>
      <c r="F94" s="37">
        <f t="shared" si="7"/>
        <v>2877720.615256347</v>
      </c>
    </row>
    <row r="95" spans="2:6" ht="15.75">
      <c r="B95" s="17">
        <v>84</v>
      </c>
      <c r="C95" s="21">
        <f t="shared" si="4"/>
        <v>22183.903914156763</v>
      </c>
      <c r="D95" s="25">
        <f t="shared" si="5"/>
        <v>7194.301538140868</v>
      </c>
      <c r="E95" s="29">
        <f t="shared" si="6"/>
        <v>14989.602376015895</v>
      </c>
      <c r="F95" s="37">
        <f t="shared" si="7"/>
        <v>2862731.0128803314</v>
      </c>
    </row>
    <row r="96" spans="2:6" ht="15.75">
      <c r="B96" s="17">
        <v>85</v>
      </c>
      <c r="C96" s="21">
        <f t="shared" si="4"/>
        <v>22183.903914156763</v>
      </c>
      <c r="D96" s="25">
        <f t="shared" si="5"/>
        <v>7156.8275322008285</v>
      </c>
      <c r="E96" s="29">
        <f t="shared" si="6"/>
        <v>15027.076381955934</v>
      </c>
      <c r="F96" s="37">
        <f t="shared" si="7"/>
        <v>2847703.9364983756</v>
      </c>
    </row>
    <row r="97" spans="2:6" ht="15.75">
      <c r="B97" s="17">
        <v>86</v>
      </c>
      <c r="C97" s="21">
        <f t="shared" si="4"/>
        <v>22183.903914156763</v>
      </c>
      <c r="D97" s="25">
        <f t="shared" si="5"/>
        <v>7119.259841245939</v>
      </c>
      <c r="E97" s="29">
        <f t="shared" si="6"/>
        <v>15064.644072910824</v>
      </c>
      <c r="F97" s="37">
        <f t="shared" si="7"/>
        <v>2832639.292425465</v>
      </c>
    </row>
    <row r="98" spans="2:6" ht="15.75">
      <c r="B98" s="17">
        <v>87</v>
      </c>
      <c r="C98" s="21">
        <f t="shared" si="4"/>
        <v>22183.903914156763</v>
      </c>
      <c r="D98" s="25">
        <f t="shared" si="5"/>
        <v>7081.598231063662</v>
      </c>
      <c r="E98" s="29">
        <f t="shared" si="6"/>
        <v>15102.305683093102</v>
      </c>
      <c r="F98" s="37">
        <f t="shared" si="7"/>
        <v>2817536.9867423717</v>
      </c>
    </row>
    <row r="99" spans="2:6" ht="15.75">
      <c r="B99" s="17">
        <v>88</v>
      </c>
      <c r="C99" s="21">
        <f t="shared" si="4"/>
        <v>22183.903914156763</v>
      </c>
      <c r="D99" s="25">
        <f t="shared" si="5"/>
        <v>7043.842466855929</v>
      </c>
      <c r="E99" s="29">
        <f t="shared" si="6"/>
        <v>15140.061447300834</v>
      </c>
      <c r="F99" s="37">
        <f t="shared" si="7"/>
        <v>2802396.9252950707</v>
      </c>
    </row>
    <row r="100" spans="2:6" ht="15.75">
      <c r="B100" s="17">
        <v>89</v>
      </c>
      <c r="C100" s="21">
        <f t="shared" si="4"/>
        <v>22183.903914156763</v>
      </c>
      <c r="D100" s="25">
        <f t="shared" si="5"/>
        <v>7005.992313237677</v>
      </c>
      <c r="E100" s="29">
        <f t="shared" si="6"/>
        <v>15177.911600919086</v>
      </c>
      <c r="F100" s="37">
        <f t="shared" si="7"/>
        <v>2787219.013694152</v>
      </c>
    </row>
    <row r="101" spans="2:6" ht="15.75">
      <c r="B101" s="17">
        <v>90</v>
      </c>
      <c r="C101" s="21">
        <f t="shared" si="4"/>
        <v>22183.903914156763</v>
      </c>
      <c r="D101" s="25">
        <f t="shared" si="5"/>
        <v>6968.047534235379</v>
      </c>
      <c r="E101" s="29">
        <f t="shared" si="6"/>
        <v>15215.856379921384</v>
      </c>
      <c r="F101" s="37">
        <f t="shared" si="7"/>
        <v>2772003.15731423</v>
      </c>
    </row>
    <row r="102" spans="2:6" ht="15.75">
      <c r="B102" s="17">
        <v>91</v>
      </c>
      <c r="C102" s="21">
        <f t="shared" si="4"/>
        <v>22183.903914156763</v>
      </c>
      <c r="D102" s="25">
        <f t="shared" si="5"/>
        <v>6930.007893285576</v>
      </c>
      <c r="E102" s="29">
        <f t="shared" si="6"/>
        <v>15253.896020871187</v>
      </c>
      <c r="F102" s="37">
        <f t="shared" si="7"/>
        <v>2756749.261293359</v>
      </c>
    </row>
    <row r="103" spans="2:6" ht="15.75">
      <c r="B103" s="17">
        <v>92</v>
      </c>
      <c r="C103" s="21">
        <f t="shared" si="4"/>
        <v>22183.903914156763</v>
      </c>
      <c r="D103" s="25">
        <f t="shared" si="5"/>
        <v>6891.873153233398</v>
      </c>
      <c r="E103" s="29">
        <f t="shared" si="6"/>
        <v>15292.030760923364</v>
      </c>
      <c r="F103" s="37">
        <f t="shared" si="7"/>
        <v>2741457.2305324357</v>
      </c>
    </row>
    <row r="104" spans="2:6" ht="15.75">
      <c r="B104" s="17">
        <v>93</v>
      </c>
      <c r="C104" s="21">
        <f t="shared" si="4"/>
        <v>22183.903914156763</v>
      </c>
      <c r="D104" s="25">
        <f t="shared" si="5"/>
        <v>6853.643076331089</v>
      </c>
      <c r="E104" s="29">
        <f t="shared" si="6"/>
        <v>15330.260837825674</v>
      </c>
      <c r="F104" s="37">
        <f t="shared" si="7"/>
        <v>2726126.96969461</v>
      </c>
    </row>
    <row r="105" spans="2:6" ht="15.75">
      <c r="B105" s="17">
        <v>94</v>
      </c>
      <c r="C105" s="21">
        <f t="shared" si="4"/>
        <v>22183.903914156763</v>
      </c>
      <c r="D105" s="25">
        <f t="shared" si="5"/>
        <v>6815.317424236526</v>
      </c>
      <c r="E105" s="29">
        <f t="shared" si="6"/>
        <v>15368.586489920237</v>
      </c>
      <c r="F105" s="37">
        <f t="shared" si="7"/>
        <v>2710758.38320469</v>
      </c>
    </row>
    <row r="106" spans="2:6" ht="15.75">
      <c r="B106" s="17">
        <v>95</v>
      </c>
      <c r="C106" s="21">
        <f t="shared" si="4"/>
        <v>22183.903914156763</v>
      </c>
      <c r="D106" s="25">
        <f t="shared" si="5"/>
        <v>6776.895958011725</v>
      </c>
      <c r="E106" s="29">
        <f t="shared" si="6"/>
        <v>15407.007956145037</v>
      </c>
      <c r="F106" s="37">
        <f t="shared" si="7"/>
        <v>2695351.3752485453</v>
      </c>
    </row>
    <row r="107" spans="2:6" ht="15.75">
      <c r="B107" s="17">
        <v>96</v>
      </c>
      <c r="C107" s="21">
        <f t="shared" si="4"/>
        <v>22183.903914156763</v>
      </c>
      <c r="D107" s="25">
        <f t="shared" si="5"/>
        <v>6738.378438121364</v>
      </c>
      <c r="E107" s="29">
        <f t="shared" si="6"/>
        <v>15445.5254760354</v>
      </c>
      <c r="F107" s="37">
        <f t="shared" si="7"/>
        <v>2679905.84977251</v>
      </c>
    </row>
    <row r="108" spans="2:6" ht="15.75">
      <c r="B108" s="17">
        <v>97</v>
      </c>
      <c r="C108" s="21">
        <f t="shared" si="4"/>
        <v>22183.903914156763</v>
      </c>
      <c r="D108" s="25">
        <f t="shared" si="5"/>
        <v>6699.7646244312755</v>
      </c>
      <c r="E108" s="29">
        <f t="shared" si="6"/>
        <v>15484.139289725488</v>
      </c>
      <c r="F108" s="37">
        <f t="shared" si="7"/>
        <v>2664421.7104827845</v>
      </c>
    </row>
    <row r="109" spans="2:6" ht="15.75">
      <c r="B109" s="17">
        <v>98</v>
      </c>
      <c r="C109" s="21">
        <f t="shared" si="4"/>
        <v>22183.903914156763</v>
      </c>
      <c r="D109" s="25">
        <f t="shared" si="5"/>
        <v>6661.054276206962</v>
      </c>
      <c r="E109" s="29">
        <f t="shared" si="6"/>
        <v>15522.849637949801</v>
      </c>
      <c r="F109" s="37">
        <f t="shared" si="7"/>
        <v>2648898.8608448347</v>
      </c>
    </row>
    <row r="110" spans="2:6" ht="15.75">
      <c r="B110" s="17">
        <v>99</v>
      </c>
      <c r="C110" s="21">
        <f t="shared" si="4"/>
        <v>22183.903914156763</v>
      </c>
      <c r="D110" s="25">
        <f t="shared" si="5"/>
        <v>6622.247152112087</v>
      </c>
      <c r="E110" s="29">
        <f t="shared" si="6"/>
        <v>15561.656762044677</v>
      </c>
      <c r="F110" s="37">
        <f t="shared" si="7"/>
        <v>2633337.20408279</v>
      </c>
    </row>
    <row r="111" spans="2:6" ht="15.75">
      <c r="B111" s="17">
        <v>100</v>
      </c>
      <c r="C111" s="21">
        <f t="shared" si="4"/>
        <v>22183.903914156763</v>
      </c>
      <c r="D111" s="25">
        <f t="shared" si="5"/>
        <v>6583.343010206974</v>
      </c>
      <c r="E111" s="29">
        <f t="shared" si="6"/>
        <v>15600.560903949789</v>
      </c>
      <c r="F111" s="37">
        <f t="shared" si="7"/>
        <v>2617736.64317884</v>
      </c>
    </row>
    <row r="112" spans="2:6" ht="15.75">
      <c r="B112" s="17">
        <v>101</v>
      </c>
      <c r="C112" s="21">
        <f t="shared" si="4"/>
        <v>22183.903914156763</v>
      </c>
      <c r="D112" s="25">
        <f t="shared" si="5"/>
        <v>6544.341607947101</v>
      </c>
      <c r="E112" s="29">
        <f t="shared" si="6"/>
        <v>15639.562306209662</v>
      </c>
      <c r="F112" s="37">
        <f t="shared" si="7"/>
        <v>2602097.0808726307</v>
      </c>
    </row>
    <row r="113" spans="2:6" ht="15.75">
      <c r="B113" s="17">
        <v>102</v>
      </c>
      <c r="C113" s="21">
        <f t="shared" si="4"/>
        <v>22183.903914156763</v>
      </c>
      <c r="D113" s="25">
        <f t="shared" si="5"/>
        <v>6505.2427021815765</v>
      </c>
      <c r="E113" s="29">
        <f t="shared" si="6"/>
        <v>15678.661211975186</v>
      </c>
      <c r="F113" s="37">
        <f t="shared" si="7"/>
        <v>2586418.4196606553</v>
      </c>
    </row>
    <row r="114" spans="2:6" ht="15.75">
      <c r="B114" s="17">
        <v>103</v>
      </c>
      <c r="C114" s="21">
        <f t="shared" si="4"/>
        <v>22183.903914156763</v>
      </c>
      <c r="D114" s="25">
        <f t="shared" si="5"/>
        <v>6466.046049151639</v>
      </c>
      <c r="E114" s="29">
        <f t="shared" si="6"/>
        <v>15717.857865005124</v>
      </c>
      <c r="F114" s="37">
        <f t="shared" si="7"/>
        <v>2570700.56179565</v>
      </c>
    </row>
    <row r="115" spans="2:6" ht="15.75">
      <c r="B115" s="17">
        <v>104</v>
      </c>
      <c r="C115" s="21">
        <f t="shared" si="4"/>
        <v>22183.903914156763</v>
      </c>
      <c r="D115" s="25">
        <f t="shared" si="5"/>
        <v>6426.751404489125</v>
      </c>
      <c r="E115" s="29">
        <f t="shared" si="6"/>
        <v>15757.152509667638</v>
      </c>
      <c r="F115" s="37">
        <f t="shared" si="7"/>
        <v>2554943.4092859826</v>
      </c>
    </row>
    <row r="116" spans="2:6" ht="15.75">
      <c r="B116" s="17">
        <v>105</v>
      </c>
      <c r="C116" s="21">
        <f t="shared" si="4"/>
        <v>22183.903914156763</v>
      </c>
      <c r="D116" s="25">
        <f t="shared" si="5"/>
        <v>6387.358523214956</v>
      </c>
      <c r="E116" s="29">
        <f t="shared" si="6"/>
        <v>15796.545390941807</v>
      </c>
      <c r="F116" s="37">
        <f t="shared" si="7"/>
        <v>2539146.863895041</v>
      </c>
    </row>
    <row r="117" spans="2:6" ht="15.75">
      <c r="B117" s="17">
        <v>106</v>
      </c>
      <c r="C117" s="21">
        <f t="shared" si="4"/>
        <v>22183.903914156763</v>
      </c>
      <c r="D117" s="25">
        <f t="shared" si="5"/>
        <v>6347.867159737602</v>
      </c>
      <c r="E117" s="29">
        <f t="shared" si="6"/>
        <v>15836.036754419161</v>
      </c>
      <c r="F117" s="37">
        <f t="shared" si="7"/>
        <v>2523310.827140622</v>
      </c>
    </row>
    <row r="118" spans="2:6" ht="15.75">
      <c r="B118" s="17">
        <v>107</v>
      </c>
      <c r="C118" s="21">
        <f t="shared" si="4"/>
        <v>22183.903914156763</v>
      </c>
      <c r="D118" s="25">
        <f t="shared" si="5"/>
        <v>6308.277067851554</v>
      </c>
      <c r="E118" s="29">
        <f t="shared" si="6"/>
        <v>15875.626846305207</v>
      </c>
      <c r="F118" s="37">
        <f t="shared" si="7"/>
        <v>2507435.2002943167</v>
      </c>
    </row>
    <row r="119" spans="2:6" ht="15.75">
      <c r="B119" s="17">
        <v>108</v>
      </c>
      <c r="C119" s="21">
        <f t="shared" si="4"/>
        <v>22183.903914156763</v>
      </c>
      <c r="D119" s="25">
        <f t="shared" si="5"/>
        <v>6268.588000735792</v>
      </c>
      <c r="E119" s="29">
        <f t="shared" si="6"/>
        <v>15915.31591342097</v>
      </c>
      <c r="F119" s="37">
        <f t="shared" si="7"/>
        <v>2491519.8843808956</v>
      </c>
    </row>
    <row r="120" spans="2:6" ht="15.75">
      <c r="B120" s="17">
        <v>109</v>
      </c>
      <c r="C120" s="21">
        <f t="shared" si="4"/>
        <v>22183.903914156763</v>
      </c>
      <c r="D120" s="25">
        <f t="shared" si="5"/>
        <v>6228.799710952239</v>
      </c>
      <c r="E120" s="29">
        <f t="shared" si="6"/>
        <v>15955.104203204522</v>
      </c>
      <c r="F120" s="37">
        <f t="shared" si="7"/>
        <v>2475564.780177691</v>
      </c>
    </row>
    <row r="121" spans="2:6" ht="15.75">
      <c r="B121" s="17">
        <v>110</v>
      </c>
      <c r="C121" s="21">
        <f t="shared" si="4"/>
        <v>22183.903914156763</v>
      </c>
      <c r="D121" s="25">
        <f t="shared" si="5"/>
        <v>6188.911950444228</v>
      </c>
      <c r="E121" s="29">
        <f t="shared" si="6"/>
        <v>15994.991963712535</v>
      </c>
      <c r="F121" s="37">
        <f t="shared" si="7"/>
        <v>2459569.7882139785</v>
      </c>
    </row>
    <row r="122" spans="2:6" ht="15.75">
      <c r="B122" s="17">
        <v>111</v>
      </c>
      <c r="C122" s="21">
        <f t="shared" si="4"/>
        <v>22183.903914156763</v>
      </c>
      <c r="D122" s="25">
        <f t="shared" si="5"/>
        <v>6148.9244705349465</v>
      </c>
      <c r="E122" s="29">
        <f t="shared" si="6"/>
        <v>16034.979443621816</v>
      </c>
      <c r="F122" s="37">
        <f t="shared" si="7"/>
        <v>2443534.8087703567</v>
      </c>
    </row>
    <row r="123" spans="2:6" ht="15.75">
      <c r="B123" s="17">
        <v>112</v>
      </c>
      <c r="C123" s="21">
        <f t="shared" si="4"/>
        <v>22183.903914156763</v>
      </c>
      <c r="D123" s="25">
        <f t="shared" si="5"/>
        <v>6108.837021925891</v>
      </c>
      <c r="E123" s="29">
        <f t="shared" si="6"/>
        <v>16075.066892230872</v>
      </c>
      <c r="F123" s="37">
        <f t="shared" si="7"/>
        <v>2427459.741878126</v>
      </c>
    </row>
    <row r="124" spans="2:6" ht="15.75">
      <c r="B124" s="17">
        <v>113</v>
      </c>
      <c r="C124" s="21">
        <f t="shared" si="4"/>
        <v>22183.903914156763</v>
      </c>
      <c r="D124" s="25">
        <f t="shared" si="5"/>
        <v>6068.649354695314</v>
      </c>
      <c r="E124" s="29">
        <f t="shared" si="6"/>
        <v>16115.25455946145</v>
      </c>
      <c r="F124" s="37">
        <f t="shared" si="7"/>
        <v>2411344.4873186643</v>
      </c>
    </row>
    <row r="125" spans="2:6" ht="15.75">
      <c r="B125" s="17">
        <v>114</v>
      </c>
      <c r="C125" s="21">
        <f t="shared" si="4"/>
        <v>22183.903914156763</v>
      </c>
      <c r="D125" s="25">
        <f t="shared" si="5"/>
        <v>6028.361218296661</v>
      </c>
      <c r="E125" s="29">
        <f t="shared" si="6"/>
        <v>16155.542695860102</v>
      </c>
      <c r="F125" s="37">
        <f t="shared" si="7"/>
        <v>2395188.9446228044</v>
      </c>
    </row>
    <row r="126" spans="2:6" ht="15.75">
      <c r="B126" s="17">
        <v>115</v>
      </c>
      <c r="C126" s="21">
        <f t="shared" si="4"/>
        <v>22183.903914156763</v>
      </c>
      <c r="D126" s="25">
        <f t="shared" si="5"/>
        <v>5987.972361557011</v>
      </c>
      <c r="E126" s="29">
        <f t="shared" si="6"/>
        <v>16195.931552599752</v>
      </c>
      <c r="F126" s="37">
        <f t="shared" si="7"/>
        <v>2378993.0130702048</v>
      </c>
    </row>
    <row r="127" spans="2:6" ht="15.75">
      <c r="B127" s="17">
        <v>116</v>
      </c>
      <c r="C127" s="21">
        <f t="shared" si="4"/>
        <v>22183.903914156763</v>
      </c>
      <c r="D127" s="25">
        <f t="shared" si="5"/>
        <v>5947.482532675512</v>
      </c>
      <c r="E127" s="29">
        <f t="shared" si="6"/>
        <v>16236.42138148125</v>
      </c>
      <c r="F127" s="37">
        <f t="shared" si="7"/>
        <v>2362756.5916887233</v>
      </c>
    </row>
    <row r="128" spans="2:6" ht="15.75">
      <c r="B128" s="17">
        <v>117</v>
      </c>
      <c r="C128" s="21">
        <f t="shared" si="4"/>
        <v>22183.903914156763</v>
      </c>
      <c r="D128" s="25">
        <f t="shared" si="5"/>
        <v>5906.891479221808</v>
      </c>
      <c r="E128" s="29">
        <f t="shared" si="6"/>
        <v>16277.012434934953</v>
      </c>
      <c r="F128" s="37">
        <f t="shared" si="7"/>
        <v>2346479.5792537886</v>
      </c>
    </row>
    <row r="129" spans="2:6" ht="15.75">
      <c r="B129" s="17">
        <v>118</v>
      </c>
      <c r="C129" s="21">
        <f t="shared" si="4"/>
        <v>22183.903914156763</v>
      </c>
      <c r="D129" s="25">
        <f t="shared" si="5"/>
        <v>5866.198948134472</v>
      </c>
      <c r="E129" s="29">
        <f t="shared" si="6"/>
        <v>16317.704966022291</v>
      </c>
      <c r="F129" s="37">
        <f t="shared" si="7"/>
        <v>2330161.8742877664</v>
      </c>
    </row>
    <row r="130" spans="2:6" ht="15.75">
      <c r="B130" s="17">
        <v>119</v>
      </c>
      <c r="C130" s="21">
        <f t="shared" si="4"/>
        <v>22183.903914156763</v>
      </c>
      <c r="D130" s="25">
        <f t="shared" si="5"/>
        <v>5825.404685719416</v>
      </c>
      <c r="E130" s="29">
        <f t="shared" si="6"/>
        <v>16358.499228437347</v>
      </c>
      <c r="F130" s="37">
        <f t="shared" si="7"/>
        <v>2313803.375059329</v>
      </c>
    </row>
    <row r="131" spans="2:6" ht="15.75">
      <c r="B131" s="17">
        <v>120</v>
      </c>
      <c r="C131" s="21">
        <f t="shared" si="4"/>
        <v>22183.903914156763</v>
      </c>
      <c r="D131" s="25">
        <f t="shared" si="5"/>
        <v>5784.508437648323</v>
      </c>
      <c r="E131" s="29">
        <f t="shared" si="6"/>
        <v>16399.39547650844</v>
      </c>
      <c r="F131" s="37">
        <f t="shared" si="7"/>
        <v>2297403.9795828206</v>
      </c>
    </row>
    <row r="132" spans="2:6" ht="15.75">
      <c r="B132" s="17">
        <v>121</v>
      </c>
      <c r="C132" s="21">
        <f t="shared" si="4"/>
        <v>22183.903914156763</v>
      </c>
      <c r="D132" s="25">
        <f aca="true" t="shared" si="8" ref="D132:D191">F131*$F$4/100</f>
        <v>5743.509948957051</v>
      </c>
      <c r="E132" s="29">
        <f aca="true" t="shared" si="9" ref="E132:E191">C132-D132</f>
        <v>16440.393965199713</v>
      </c>
      <c r="F132" s="37">
        <f aca="true" t="shared" si="10" ref="F132:F191">F131-E132</f>
        <v>2280963.585617621</v>
      </c>
    </row>
    <row r="133" spans="2:6" ht="15.75">
      <c r="B133" s="17">
        <v>122</v>
      </c>
      <c r="C133" s="21">
        <f t="shared" si="4"/>
        <v>22183.903914156763</v>
      </c>
      <c r="D133" s="25">
        <f t="shared" si="8"/>
        <v>5702.4089640440525</v>
      </c>
      <c r="E133" s="29">
        <f t="shared" si="9"/>
        <v>16481.494950112712</v>
      </c>
      <c r="F133" s="37">
        <f t="shared" si="10"/>
        <v>2264482.090667508</v>
      </c>
    </row>
    <row r="134" spans="2:6" ht="15.75">
      <c r="B134" s="17">
        <v>123</v>
      </c>
      <c r="C134" s="21">
        <f t="shared" si="4"/>
        <v>22183.903914156763</v>
      </c>
      <c r="D134" s="25">
        <f t="shared" si="8"/>
        <v>5661.205226668771</v>
      </c>
      <c r="E134" s="29">
        <f t="shared" si="9"/>
        <v>16522.69868748799</v>
      </c>
      <c r="F134" s="37">
        <f t="shared" si="10"/>
        <v>2247959.39198002</v>
      </c>
    </row>
    <row r="135" spans="2:6" ht="15.75">
      <c r="B135" s="17">
        <v>124</v>
      </c>
      <c r="C135" s="21">
        <f t="shared" si="4"/>
        <v>22183.903914156763</v>
      </c>
      <c r="D135" s="25">
        <f t="shared" si="8"/>
        <v>5619.8984799500495</v>
      </c>
      <c r="E135" s="29">
        <f t="shared" si="9"/>
        <v>16564.005434206712</v>
      </c>
      <c r="F135" s="37">
        <f t="shared" si="10"/>
        <v>2231395.386545813</v>
      </c>
    </row>
    <row r="136" spans="2:6" ht="15.75">
      <c r="B136" s="17">
        <v>125</v>
      </c>
      <c r="C136" s="21">
        <f t="shared" si="4"/>
        <v>22183.903914156763</v>
      </c>
      <c r="D136" s="25">
        <f t="shared" si="8"/>
        <v>5578.4884663645325</v>
      </c>
      <c r="E136" s="29">
        <f t="shared" si="9"/>
        <v>16605.41544779223</v>
      </c>
      <c r="F136" s="37">
        <f t="shared" si="10"/>
        <v>2214789.971098021</v>
      </c>
    </row>
    <row r="137" spans="2:6" ht="15.75">
      <c r="B137" s="17">
        <v>126</v>
      </c>
      <c r="C137" s="21">
        <f t="shared" si="4"/>
        <v>22183.903914156763</v>
      </c>
      <c r="D137" s="25">
        <f t="shared" si="8"/>
        <v>5536.974927745053</v>
      </c>
      <c r="E137" s="29">
        <f t="shared" si="9"/>
        <v>16646.92898641171</v>
      </c>
      <c r="F137" s="37">
        <f t="shared" si="10"/>
        <v>2198143.0421116096</v>
      </c>
    </row>
    <row r="138" spans="2:6" ht="15.75">
      <c r="B138" s="17">
        <v>127</v>
      </c>
      <c r="C138" s="21">
        <f t="shared" si="4"/>
        <v>22183.903914156763</v>
      </c>
      <c r="D138" s="25">
        <f t="shared" si="8"/>
        <v>5495.357605279024</v>
      </c>
      <c r="E138" s="29">
        <f t="shared" si="9"/>
        <v>16688.54630887774</v>
      </c>
      <c r="F138" s="37">
        <f t="shared" si="10"/>
        <v>2181454.4958027317</v>
      </c>
    </row>
    <row r="139" spans="2:6" ht="15.75">
      <c r="B139" s="17">
        <v>128</v>
      </c>
      <c r="C139" s="21">
        <f t="shared" si="4"/>
        <v>22183.903914156763</v>
      </c>
      <c r="D139" s="25">
        <f t="shared" si="8"/>
        <v>5453.636239506829</v>
      </c>
      <c r="E139" s="29">
        <f t="shared" si="9"/>
        <v>16730.267674649935</v>
      </c>
      <c r="F139" s="37">
        <f t="shared" si="10"/>
        <v>2164724.2281280817</v>
      </c>
    </row>
    <row r="140" spans="2:6" ht="15.75">
      <c r="B140" s="17">
        <v>129</v>
      </c>
      <c r="C140" s="21">
        <f t="shared" si="4"/>
        <v>22183.903914156763</v>
      </c>
      <c r="D140" s="25">
        <f t="shared" si="8"/>
        <v>5411.8105703202045</v>
      </c>
      <c r="E140" s="29">
        <f t="shared" si="9"/>
        <v>16772.093343836557</v>
      </c>
      <c r="F140" s="37">
        <f t="shared" si="10"/>
        <v>2147952.134784245</v>
      </c>
    </row>
    <row r="141" spans="2:6" ht="15.75">
      <c r="B141" s="17">
        <v>130</v>
      </c>
      <c r="C141" s="21">
        <f aca="true" t="shared" si="11" ref="C141:C191">$C$3/$E$8</f>
        <v>22183.903914156763</v>
      </c>
      <c r="D141" s="25">
        <f t="shared" si="8"/>
        <v>5369.880336960612</v>
      </c>
      <c r="E141" s="29">
        <f t="shared" si="9"/>
        <v>16814.023577196152</v>
      </c>
      <c r="F141" s="37">
        <f t="shared" si="10"/>
        <v>2131138.111207049</v>
      </c>
    </row>
    <row r="142" spans="2:6" ht="15.75">
      <c r="B142" s="17">
        <v>131</v>
      </c>
      <c r="C142" s="21">
        <f t="shared" si="11"/>
        <v>22183.903914156763</v>
      </c>
      <c r="D142" s="25">
        <f t="shared" si="8"/>
        <v>5327.845278017622</v>
      </c>
      <c r="E142" s="29">
        <f t="shared" si="9"/>
        <v>16856.05863613914</v>
      </c>
      <c r="F142" s="37">
        <f t="shared" si="10"/>
        <v>2114282.0525709097</v>
      </c>
    </row>
    <row r="143" spans="2:6" ht="15.75">
      <c r="B143" s="17">
        <v>132</v>
      </c>
      <c r="C143" s="21">
        <f t="shared" si="11"/>
        <v>22183.903914156763</v>
      </c>
      <c r="D143" s="25">
        <f t="shared" si="8"/>
        <v>5285.705131427274</v>
      </c>
      <c r="E143" s="29">
        <f t="shared" si="9"/>
        <v>16898.198782729487</v>
      </c>
      <c r="F143" s="37">
        <f t="shared" si="10"/>
        <v>2097383.8537881803</v>
      </c>
    </row>
    <row r="144" spans="2:6" ht="15.75">
      <c r="B144" s="17">
        <v>133</v>
      </c>
      <c r="C144" s="21">
        <f t="shared" si="11"/>
        <v>22183.903914156763</v>
      </c>
      <c r="D144" s="25">
        <f t="shared" si="8"/>
        <v>5243.4596344704505</v>
      </c>
      <c r="E144" s="29">
        <f t="shared" si="9"/>
        <v>16940.44427968631</v>
      </c>
      <c r="F144" s="37">
        <f t="shared" si="10"/>
        <v>2080443.409508494</v>
      </c>
    </row>
    <row r="145" spans="2:6" ht="15.75">
      <c r="B145" s="17">
        <v>134</v>
      </c>
      <c r="C145" s="21">
        <f t="shared" si="11"/>
        <v>22183.903914156763</v>
      </c>
      <c r="D145" s="25">
        <f t="shared" si="8"/>
        <v>5201.108523771235</v>
      </c>
      <c r="E145" s="29">
        <f t="shared" si="9"/>
        <v>16982.795390385527</v>
      </c>
      <c r="F145" s="37">
        <f t="shared" si="10"/>
        <v>2063460.6141181085</v>
      </c>
    </row>
    <row r="146" spans="2:6" ht="15.75">
      <c r="B146" s="17">
        <v>135</v>
      </c>
      <c r="C146" s="21">
        <f t="shared" si="11"/>
        <v>22183.903914156763</v>
      </c>
      <c r="D146" s="25">
        <f t="shared" si="8"/>
        <v>5158.651535295271</v>
      </c>
      <c r="E146" s="29">
        <f t="shared" si="9"/>
        <v>17025.252378861493</v>
      </c>
      <c r="F146" s="37">
        <f t="shared" si="10"/>
        <v>2046435.361739247</v>
      </c>
    </row>
    <row r="147" spans="2:6" ht="15.75">
      <c r="B147" s="17">
        <v>136</v>
      </c>
      <c r="C147" s="21">
        <f t="shared" si="11"/>
        <v>22183.903914156763</v>
      </c>
      <c r="D147" s="25">
        <f t="shared" si="8"/>
        <v>5116.088404348117</v>
      </c>
      <c r="E147" s="29">
        <f t="shared" si="9"/>
        <v>17067.815509808646</v>
      </c>
      <c r="F147" s="37">
        <f t="shared" si="10"/>
        <v>2029367.5462294384</v>
      </c>
    </row>
    <row r="148" spans="2:6" ht="15.75">
      <c r="B148" s="17">
        <v>137</v>
      </c>
      <c r="C148" s="21">
        <f t="shared" si="11"/>
        <v>22183.903914156763</v>
      </c>
      <c r="D148" s="25">
        <f t="shared" si="8"/>
        <v>5073.418865573596</v>
      </c>
      <c r="E148" s="29">
        <f t="shared" si="9"/>
        <v>17110.485048583167</v>
      </c>
      <c r="F148" s="37">
        <f t="shared" si="10"/>
        <v>2012257.0611808551</v>
      </c>
    </row>
    <row r="149" spans="2:6" ht="15.75">
      <c r="B149" s="17">
        <v>138</v>
      </c>
      <c r="C149" s="21">
        <f t="shared" si="11"/>
        <v>22183.903914156763</v>
      </c>
      <c r="D149" s="25">
        <f t="shared" si="8"/>
        <v>5030.642652952138</v>
      </c>
      <c r="E149" s="29">
        <f t="shared" si="9"/>
        <v>17153.261261204625</v>
      </c>
      <c r="F149" s="37">
        <f t="shared" si="10"/>
        <v>1995103.7999196504</v>
      </c>
    </row>
    <row r="150" spans="2:6" ht="15.75">
      <c r="B150" s="17">
        <v>139</v>
      </c>
      <c r="C150" s="21">
        <f t="shared" si="11"/>
        <v>22183.903914156763</v>
      </c>
      <c r="D150" s="25">
        <f t="shared" si="8"/>
        <v>4987.759499799126</v>
      </c>
      <c r="E150" s="29">
        <f t="shared" si="9"/>
        <v>17196.144414357637</v>
      </c>
      <c r="F150" s="37">
        <f t="shared" si="10"/>
        <v>1977907.6555052928</v>
      </c>
    </row>
    <row r="151" spans="2:6" ht="15.75">
      <c r="B151" s="17">
        <v>140</v>
      </c>
      <c r="C151" s="21">
        <f t="shared" si="11"/>
        <v>22183.903914156763</v>
      </c>
      <c r="D151" s="25">
        <f t="shared" si="8"/>
        <v>4944.769138763232</v>
      </c>
      <c r="E151" s="29">
        <f t="shared" si="9"/>
        <v>17239.13477539353</v>
      </c>
      <c r="F151" s="37">
        <f t="shared" si="10"/>
        <v>1960668.5207298992</v>
      </c>
    </row>
    <row r="152" spans="2:6" ht="15.75">
      <c r="B152" s="17">
        <v>141</v>
      </c>
      <c r="C152" s="21">
        <f t="shared" si="11"/>
        <v>22183.903914156763</v>
      </c>
      <c r="D152" s="25">
        <f t="shared" si="8"/>
        <v>4901.671301824748</v>
      </c>
      <c r="E152" s="29">
        <f t="shared" si="9"/>
        <v>17282.232612332016</v>
      </c>
      <c r="F152" s="37">
        <f t="shared" si="10"/>
        <v>1943386.288117567</v>
      </c>
    </row>
    <row r="153" spans="2:6" ht="15.75">
      <c r="B153" s="17">
        <v>142</v>
      </c>
      <c r="C153" s="21">
        <f t="shared" si="11"/>
        <v>22183.903914156763</v>
      </c>
      <c r="D153" s="25">
        <f t="shared" si="8"/>
        <v>4858.465720293918</v>
      </c>
      <c r="E153" s="29">
        <f t="shared" si="9"/>
        <v>17325.438193862843</v>
      </c>
      <c r="F153" s="37">
        <f t="shared" si="10"/>
        <v>1926060.8499237043</v>
      </c>
    </row>
    <row r="154" spans="2:6" ht="15.75">
      <c r="B154" s="17">
        <v>143</v>
      </c>
      <c r="C154" s="21">
        <f t="shared" si="11"/>
        <v>22183.903914156763</v>
      </c>
      <c r="D154" s="25">
        <f t="shared" si="8"/>
        <v>4815.15212480926</v>
      </c>
      <c r="E154" s="29">
        <f t="shared" si="9"/>
        <v>17368.7517893475</v>
      </c>
      <c r="F154" s="37">
        <f t="shared" si="10"/>
        <v>1908692.0981343568</v>
      </c>
    </row>
    <row r="155" spans="2:6" ht="15.75">
      <c r="B155" s="17">
        <v>144</v>
      </c>
      <c r="C155" s="21">
        <f t="shared" si="11"/>
        <v>22183.903914156763</v>
      </c>
      <c r="D155" s="25">
        <f t="shared" si="8"/>
        <v>4771.730245335892</v>
      </c>
      <c r="E155" s="29">
        <f t="shared" si="9"/>
        <v>17412.17366882087</v>
      </c>
      <c r="F155" s="37">
        <f t="shared" si="10"/>
        <v>1891279.924465536</v>
      </c>
    </row>
    <row r="156" spans="2:6" ht="15.75">
      <c r="B156" s="17">
        <v>145</v>
      </c>
      <c r="C156" s="21">
        <f t="shared" si="11"/>
        <v>22183.903914156763</v>
      </c>
      <c r="D156" s="25">
        <f t="shared" si="8"/>
        <v>4728.1998111638395</v>
      </c>
      <c r="E156" s="29">
        <f t="shared" si="9"/>
        <v>17455.704102992924</v>
      </c>
      <c r="F156" s="37">
        <f t="shared" si="10"/>
        <v>1873824.220362543</v>
      </c>
    </row>
    <row r="157" spans="2:6" ht="15.75">
      <c r="B157" s="17">
        <v>146</v>
      </c>
      <c r="C157" s="21">
        <f t="shared" si="11"/>
        <v>22183.903914156763</v>
      </c>
      <c r="D157" s="25">
        <f t="shared" si="8"/>
        <v>4684.560550906357</v>
      </c>
      <c r="E157" s="29">
        <f t="shared" si="9"/>
        <v>17499.343363250406</v>
      </c>
      <c r="F157" s="37">
        <f t="shared" si="10"/>
        <v>1856324.8769992925</v>
      </c>
    </row>
    <row r="158" spans="2:6" ht="15.75">
      <c r="B158" s="17">
        <v>147</v>
      </c>
      <c r="C158" s="21">
        <f t="shared" si="11"/>
        <v>22183.903914156763</v>
      </c>
      <c r="D158" s="25">
        <f t="shared" si="8"/>
        <v>4640.8121924982315</v>
      </c>
      <c r="E158" s="29">
        <f t="shared" si="9"/>
        <v>17543.09172165853</v>
      </c>
      <c r="F158" s="37">
        <f t="shared" si="10"/>
        <v>1838781.785277634</v>
      </c>
    </row>
    <row r="159" spans="2:6" ht="15.75">
      <c r="B159" s="17">
        <v>148</v>
      </c>
      <c r="C159" s="21">
        <f t="shared" si="11"/>
        <v>22183.903914156763</v>
      </c>
      <c r="D159" s="25">
        <f t="shared" si="8"/>
        <v>4596.954463194084</v>
      </c>
      <c r="E159" s="29">
        <f t="shared" si="9"/>
        <v>17586.94945096268</v>
      </c>
      <c r="F159" s="37">
        <f t="shared" si="10"/>
        <v>1821194.8358266712</v>
      </c>
    </row>
    <row r="160" spans="2:6" ht="15.75">
      <c r="B160" s="17">
        <v>149</v>
      </c>
      <c r="C160" s="21">
        <f t="shared" si="11"/>
        <v>22183.903914156763</v>
      </c>
      <c r="D160" s="25">
        <f t="shared" si="8"/>
        <v>4552.987089566678</v>
      </c>
      <c r="E160" s="29">
        <f t="shared" si="9"/>
        <v>17630.916824590084</v>
      </c>
      <c r="F160" s="37">
        <f t="shared" si="10"/>
        <v>1803563.919002081</v>
      </c>
    </row>
    <row r="161" spans="2:6" ht="15.75">
      <c r="B161" s="17">
        <v>150</v>
      </c>
      <c r="C161" s="21">
        <f t="shared" si="11"/>
        <v>22183.903914156763</v>
      </c>
      <c r="D161" s="25">
        <f t="shared" si="8"/>
        <v>4508.909797505203</v>
      </c>
      <c r="E161" s="29">
        <f t="shared" si="9"/>
        <v>17674.99411665156</v>
      </c>
      <c r="F161" s="37">
        <f t="shared" si="10"/>
        <v>1785888.9248854294</v>
      </c>
    </row>
    <row r="162" spans="2:6" ht="15.75">
      <c r="B162" s="17">
        <v>151</v>
      </c>
      <c r="C162" s="21">
        <f t="shared" si="11"/>
        <v>22183.903914156763</v>
      </c>
      <c r="D162" s="25">
        <f t="shared" si="8"/>
        <v>4464.722312213574</v>
      </c>
      <c r="E162" s="29">
        <f t="shared" si="9"/>
        <v>17719.18160194319</v>
      </c>
      <c r="F162" s="37">
        <f t="shared" si="10"/>
        <v>1768169.7432834862</v>
      </c>
    </row>
    <row r="163" spans="2:6" ht="15.75">
      <c r="B163" s="17">
        <v>152</v>
      </c>
      <c r="C163" s="21">
        <f t="shared" si="11"/>
        <v>22183.903914156763</v>
      </c>
      <c r="D163" s="25">
        <f t="shared" si="8"/>
        <v>4420.424358208716</v>
      </c>
      <c r="E163" s="29">
        <f t="shared" si="9"/>
        <v>17763.479555948048</v>
      </c>
      <c r="F163" s="37">
        <f t="shared" si="10"/>
        <v>1750406.2637275383</v>
      </c>
    </row>
    <row r="164" spans="2:6" ht="15.75">
      <c r="B164" s="17">
        <v>153</v>
      </c>
      <c r="C164" s="21">
        <f t="shared" si="11"/>
        <v>22183.903914156763</v>
      </c>
      <c r="D164" s="25">
        <f t="shared" si="8"/>
        <v>4376.015659318846</v>
      </c>
      <c r="E164" s="29">
        <f t="shared" si="9"/>
        <v>17807.88825483792</v>
      </c>
      <c r="F164" s="37">
        <f t="shared" si="10"/>
        <v>1732598.3754727005</v>
      </c>
    </row>
    <row r="165" spans="2:6" ht="15.75">
      <c r="B165" s="17">
        <v>154</v>
      </c>
      <c r="C165" s="21">
        <f t="shared" si="11"/>
        <v>22183.903914156763</v>
      </c>
      <c r="D165" s="25">
        <f t="shared" si="8"/>
        <v>4331.495938681751</v>
      </c>
      <c r="E165" s="29">
        <f t="shared" si="9"/>
        <v>17852.407975475013</v>
      </c>
      <c r="F165" s="37">
        <f t="shared" si="10"/>
        <v>1714745.9674972254</v>
      </c>
    </row>
    <row r="166" spans="2:6" ht="15.75">
      <c r="B166" s="17">
        <v>155</v>
      </c>
      <c r="C166" s="21">
        <f t="shared" si="11"/>
        <v>22183.903914156763</v>
      </c>
      <c r="D166" s="25">
        <f t="shared" si="8"/>
        <v>4286.864918743064</v>
      </c>
      <c r="E166" s="29">
        <f t="shared" si="9"/>
        <v>17897.0389954137</v>
      </c>
      <c r="F166" s="37">
        <f t="shared" si="10"/>
        <v>1696848.9285018116</v>
      </c>
    </row>
    <row r="167" spans="2:6" ht="15.75">
      <c r="B167" s="17">
        <v>156</v>
      </c>
      <c r="C167" s="21">
        <f t="shared" si="11"/>
        <v>22183.903914156763</v>
      </c>
      <c r="D167" s="25">
        <f t="shared" si="8"/>
        <v>4242.122321254529</v>
      </c>
      <c r="E167" s="29">
        <f t="shared" si="9"/>
        <v>17941.781592902233</v>
      </c>
      <c r="F167" s="37">
        <f t="shared" si="10"/>
        <v>1678907.1469089093</v>
      </c>
    </row>
    <row r="168" spans="2:6" ht="15.75">
      <c r="B168" s="17">
        <v>157</v>
      </c>
      <c r="C168" s="21">
        <f t="shared" si="11"/>
        <v>22183.903914156763</v>
      </c>
      <c r="D168" s="25">
        <f t="shared" si="8"/>
        <v>4197.267867272273</v>
      </c>
      <c r="E168" s="29">
        <f t="shared" si="9"/>
        <v>17986.63604688449</v>
      </c>
      <c r="F168" s="37">
        <f t="shared" si="10"/>
        <v>1660920.5108620247</v>
      </c>
    </row>
    <row r="169" spans="2:6" ht="15.75">
      <c r="B169" s="17">
        <v>158</v>
      </c>
      <c r="C169" s="21">
        <f t="shared" si="11"/>
        <v>22183.903914156763</v>
      </c>
      <c r="D169" s="25">
        <f t="shared" si="8"/>
        <v>4152.301277155062</v>
      </c>
      <c r="E169" s="29">
        <f t="shared" si="9"/>
        <v>18031.6026370017</v>
      </c>
      <c r="F169" s="37">
        <f t="shared" si="10"/>
        <v>1642888.908225023</v>
      </c>
    </row>
    <row r="170" spans="2:6" ht="15.75">
      <c r="B170" s="17">
        <v>159</v>
      </c>
      <c r="C170" s="21">
        <f t="shared" si="11"/>
        <v>22183.903914156763</v>
      </c>
      <c r="D170" s="25">
        <f t="shared" si="8"/>
        <v>4107.222270562557</v>
      </c>
      <c r="E170" s="29">
        <f t="shared" si="9"/>
        <v>18076.681643594206</v>
      </c>
      <c r="F170" s="37">
        <f t="shared" si="10"/>
        <v>1624812.2265814287</v>
      </c>
    </row>
    <row r="171" spans="2:6" ht="15.75">
      <c r="B171" s="17">
        <v>160</v>
      </c>
      <c r="C171" s="21">
        <f t="shared" si="11"/>
        <v>22183.903914156763</v>
      </c>
      <c r="D171" s="25">
        <f t="shared" si="8"/>
        <v>4062.0305664535717</v>
      </c>
      <c r="E171" s="29">
        <f t="shared" si="9"/>
        <v>18121.873347703193</v>
      </c>
      <c r="F171" s="37">
        <f t="shared" si="10"/>
        <v>1606690.3532337255</v>
      </c>
    </row>
    <row r="172" spans="2:6" ht="15.75">
      <c r="B172" s="17">
        <v>161</v>
      </c>
      <c r="C172" s="21">
        <f t="shared" si="11"/>
        <v>22183.903914156763</v>
      </c>
      <c r="D172" s="25">
        <f t="shared" si="8"/>
        <v>4016.725883084314</v>
      </c>
      <c r="E172" s="29">
        <f t="shared" si="9"/>
        <v>18167.17803107245</v>
      </c>
      <c r="F172" s="37">
        <f t="shared" si="10"/>
        <v>1588523.175202653</v>
      </c>
    </row>
    <row r="173" spans="2:6" ht="15.75">
      <c r="B173" s="17">
        <v>162</v>
      </c>
      <c r="C173" s="21">
        <f t="shared" si="11"/>
        <v>22183.903914156763</v>
      </c>
      <c r="D173" s="25">
        <f t="shared" si="8"/>
        <v>3971.3079380066324</v>
      </c>
      <c r="E173" s="29">
        <f t="shared" si="9"/>
        <v>18212.59597615013</v>
      </c>
      <c r="F173" s="37">
        <f t="shared" si="10"/>
        <v>1570310.579226503</v>
      </c>
    </row>
    <row r="174" spans="2:6" ht="15.75">
      <c r="B174" s="17">
        <v>163</v>
      </c>
      <c r="C174" s="21">
        <f t="shared" si="11"/>
        <v>22183.903914156763</v>
      </c>
      <c r="D174" s="25">
        <f t="shared" si="8"/>
        <v>3925.776448066257</v>
      </c>
      <c r="E174" s="29">
        <f t="shared" si="9"/>
        <v>18258.127466090504</v>
      </c>
      <c r="F174" s="37">
        <f t="shared" si="10"/>
        <v>1552052.4517604124</v>
      </c>
    </row>
    <row r="175" spans="2:6" ht="15.75">
      <c r="B175" s="17">
        <v>164</v>
      </c>
      <c r="C175" s="21">
        <f t="shared" si="11"/>
        <v>22183.903914156763</v>
      </c>
      <c r="D175" s="25">
        <f t="shared" si="8"/>
        <v>3880.131129401031</v>
      </c>
      <c r="E175" s="29">
        <f t="shared" si="9"/>
        <v>18303.772784755733</v>
      </c>
      <c r="F175" s="37">
        <f t="shared" si="10"/>
        <v>1533748.6789756566</v>
      </c>
    </row>
    <row r="176" spans="2:6" ht="15.75">
      <c r="B176" s="17">
        <v>165</v>
      </c>
      <c r="C176" s="21">
        <f t="shared" si="11"/>
        <v>22183.903914156763</v>
      </c>
      <c r="D176" s="25">
        <f t="shared" si="8"/>
        <v>3834.3716974391414</v>
      </c>
      <c r="E176" s="29">
        <f t="shared" si="9"/>
        <v>18349.53221671762</v>
      </c>
      <c r="F176" s="37">
        <f t="shared" si="10"/>
        <v>1515399.146758939</v>
      </c>
    </row>
    <row r="177" spans="2:6" ht="15.75">
      <c r="B177" s="17">
        <v>166</v>
      </c>
      <c r="C177" s="21">
        <f t="shared" si="11"/>
        <v>22183.903914156763</v>
      </c>
      <c r="D177" s="25">
        <f t="shared" si="8"/>
        <v>3788.497866897347</v>
      </c>
      <c r="E177" s="29">
        <f t="shared" si="9"/>
        <v>18395.406047259414</v>
      </c>
      <c r="F177" s="37">
        <f t="shared" si="10"/>
        <v>1497003.7407116794</v>
      </c>
    </row>
    <row r="178" spans="2:6" ht="15.75">
      <c r="B178" s="17">
        <v>167</v>
      </c>
      <c r="C178" s="21">
        <f t="shared" si="11"/>
        <v>22183.903914156763</v>
      </c>
      <c r="D178" s="25">
        <f t="shared" si="8"/>
        <v>3742.509351779199</v>
      </c>
      <c r="E178" s="29">
        <f t="shared" si="9"/>
        <v>18441.394562377565</v>
      </c>
      <c r="F178" s="37">
        <f t="shared" si="10"/>
        <v>1478562.3461493019</v>
      </c>
    </row>
    <row r="179" spans="2:6" ht="15.75">
      <c r="B179" s="17">
        <v>168</v>
      </c>
      <c r="C179" s="21">
        <f t="shared" si="11"/>
        <v>22183.903914156763</v>
      </c>
      <c r="D179" s="25">
        <f t="shared" si="8"/>
        <v>3696.4058653732545</v>
      </c>
      <c r="E179" s="29">
        <f t="shared" si="9"/>
        <v>18487.49804878351</v>
      </c>
      <c r="F179" s="37">
        <f t="shared" si="10"/>
        <v>1460074.8481005183</v>
      </c>
    </row>
    <row r="180" spans="2:6" ht="15.75">
      <c r="B180" s="17">
        <v>169</v>
      </c>
      <c r="C180" s="21">
        <f t="shared" si="11"/>
        <v>22183.903914156763</v>
      </c>
      <c r="D180" s="25">
        <f t="shared" si="8"/>
        <v>3650.1871202512957</v>
      </c>
      <c r="E180" s="29">
        <f t="shared" si="9"/>
        <v>18533.716793905467</v>
      </c>
      <c r="F180" s="37">
        <f t="shared" si="10"/>
        <v>1441541.1313066129</v>
      </c>
    </row>
    <row r="181" spans="2:6" ht="15.75">
      <c r="B181" s="17">
        <v>170</v>
      </c>
      <c r="C181" s="21">
        <f t="shared" si="11"/>
        <v>22183.903914156763</v>
      </c>
      <c r="D181" s="25">
        <f t="shared" si="8"/>
        <v>3603.852828266532</v>
      </c>
      <c r="E181" s="29">
        <f t="shared" si="9"/>
        <v>18580.05108589023</v>
      </c>
      <c r="F181" s="37">
        <f t="shared" si="10"/>
        <v>1422961.0802207226</v>
      </c>
    </row>
    <row r="182" spans="2:6" ht="15.75">
      <c r="B182" s="17">
        <v>171</v>
      </c>
      <c r="C182" s="21">
        <f t="shared" si="11"/>
        <v>22183.903914156763</v>
      </c>
      <c r="D182" s="25">
        <f t="shared" si="8"/>
        <v>3557.4027005518064</v>
      </c>
      <c r="E182" s="29">
        <f t="shared" si="9"/>
        <v>18626.501213604955</v>
      </c>
      <c r="F182" s="37">
        <f t="shared" si="10"/>
        <v>1404334.5790071175</v>
      </c>
    </row>
    <row r="183" spans="2:6" ht="15.75">
      <c r="B183" s="17">
        <v>172</v>
      </c>
      <c r="C183" s="21">
        <f t="shared" si="11"/>
        <v>22183.903914156763</v>
      </c>
      <c r="D183" s="25">
        <f t="shared" si="8"/>
        <v>3510.8364475177937</v>
      </c>
      <c r="E183" s="29">
        <f t="shared" si="9"/>
        <v>18673.067466638968</v>
      </c>
      <c r="F183" s="37">
        <f t="shared" si="10"/>
        <v>1385661.5115404786</v>
      </c>
    </row>
    <row r="184" spans="2:6" ht="15.75">
      <c r="B184" s="17">
        <v>173</v>
      </c>
      <c r="C184" s="21">
        <f t="shared" si="11"/>
        <v>22183.903914156763</v>
      </c>
      <c r="D184" s="25">
        <f t="shared" si="8"/>
        <v>3464.1537788511964</v>
      </c>
      <c r="E184" s="29">
        <f t="shared" si="9"/>
        <v>18719.750135305567</v>
      </c>
      <c r="F184" s="37">
        <f t="shared" si="10"/>
        <v>1366941.761405173</v>
      </c>
    </row>
    <row r="185" spans="2:6" ht="15.75">
      <c r="B185" s="17">
        <v>174</v>
      </c>
      <c r="C185" s="21">
        <f t="shared" si="11"/>
        <v>22183.903914156763</v>
      </c>
      <c r="D185" s="25">
        <f t="shared" si="8"/>
        <v>3417.3544035129325</v>
      </c>
      <c r="E185" s="29">
        <f t="shared" si="9"/>
        <v>18766.549510643832</v>
      </c>
      <c r="F185" s="37">
        <f t="shared" si="10"/>
        <v>1348175.2118945292</v>
      </c>
    </row>
    <row r="186" spans="2:6" ht="15.75">
      <c r="B186" s="17">
        <v>175</v>
      </c>
      <c r="C186" s="21">
        <f t="shared" si="11"/>
        <v>22183.903914156763</v>
      </c>
      <c r="D186" s="25">
        <f t="shared" si="8"/>
        <v>3370.4380297363227</v>
      </c>
      <c r="E186" s="29">
        <f t="shared" si="9"/>
        <v>18813.46588442044</v>
      </c>
      <c r="F186" s="37">
        <f t="shared" si="10"/>
        <v>1329361.7460101089</v>
      </c>
    </row>
    <row r="187" spans="2:6" ht="15.75">
      <c r="B187" s="17">
        <v>176</v>
      </c>
      <c r="C187" s="21">
        <f t="shared" si="11"/>
        <v>22183.903914156763</v>
      </c>
      <c r="D187" s="25">
        <f t="shared" si="8"/>
        <v>3323.404365025272</v>
      </c>
      <c r="E187" s="29">
        <f t="shared" si="9"/>
        <v>18860.49954913149</v>
      </c>
      <c r="F187" s="37">
        <f t="shared" si="10"/>
        <v>1310501.2464609775</v>
      </c>
    </row>
    <row r="188" spans="2:6" ht="15.75">
      <c r="B188" s="17">
        <v>177</v>
      </c>
      <c r="C188" s="21">
        <f t="shared" si="11"/>
        <v>22183.903914156763</v>
      </c>
      <c r="D188" s="25">
        <f t="shared" si="8"/>
        <v>3276.253116152444</v>
      </c>
      <c r="E188" s="29">
        <f t="shared" si="9"/>
        <v>18907.650798004317</v>
      </c>
      <c r="F188" s="37">
        <f t="shared" si="10"/>
        <v>1291593.5956629731</v>
      </c>
    </row>
    <row r="189" spans="2:6" ht="15.75">
      <c r="B189" s="17">
        <v>178</v>
      </c>
      <c r="C189" s="21">
        <f t="shared" si="11"/>
        <v>22183.903914156763</v>
      </c>
      <c r="D189" s="25">
        <f t="shared" si="8"/>
        <v>3228.983989157433</v>
      </c>
      <c r="E189" s="29">
        <f t="shared" si="9"/>
        <v>18954.91992499933</v>
      </c>
      <c r="F189" s="37">
        <f t="shared" si="10"/>
        <v>1272638.6757379738</v>
      </c>
    </row>
    <row r="190" spans="2:6" ht="15.75">
      <c r="B190" s="17">
        <v>179</v>
      </c>
      <c r="C190" s="21">
        <f t="shared" si="11"/>
        <v>22183.903914156763</v>
      </c>
      <c r="D190" s="25">
        <f t="shared" si="8"/>
        <v>3181.5966893449345</v>
      </c>
      <c r="E190" s="29">
        <f t="shared" si="9"/>
        <v>19002.30722481183</v>
      </c>
      <c r="F190" s="37">
        <f t="shared" si="10"/>
        <v>1253636.368513162</v>
      </c>
    </row>
    <row r="191" spans="2:6" ht="15.75">
      <c r="B191" s="17">
        <v>180</v>
      </c>
      <c r="C191" s="21">
        <f t="shared" si="11"/>
        <v>22183.903914156763</v>
      </c>
      <c r="D191" s="25">
        <f t="shared" si="8"/>
        <v>3134.090921282905</v>
      </c>
      <c r="E191" s="29">
        <f t="shared" si="9"/>
        <v>19049.812992873856</v>
      </c>
      <c r="F191" s="37">
        <f t="shared" si="10"/>
        <v>1234586.5555202882</v>
      </c>
    </row>
    <row r="192" spans="2:6" ht="15.75">
      <c r="B192" s="17">
        <v>181</v>
      </c>
      <c r="C192" s="20"/>
      <c r="D192" s="24"/>
      <c r="E192" s="28"/>
      <c r="F192" s="38"/>
    </row>
    <row r="193" spans="2:6" ht="15.75">
      <c r="B193" s="17">
        <v>182</v>
      </c>
      <c r="C193" s="20"/>
      <c r="D193" s="24"/>
      <c r="E193" s="28"/>
      <c r="F193" s="38"/>
    </row>
    <row r="194" spans="2:6" ht="15.75">
      <c r="B194" s="17">
        <v>183</v>
      </c>
      <c r="C194" s="20"/>
      <c r="D194" s="24"/>
      <c r="E194" s="28"/>
      <c r="F194" s="38"/>
    </row>
    <row r="195" spans="2:6" ht="15.75">
      <c r="B195" s="17">
        <v>184</v>
      </c>
      <c r="C195" s="20"/>
      <c r="D195" s="24"/>
      <c r="E195" s="28"/>
      <c r="F195" s="38"/>
    </row>
    <row r="196" spans="2:6" ht="15.75">
      <c r="B196" s="17">
        <v>185</v>
      </c>
      <c r="C196" s="20"/>
      <c r="D196" s="24"/>
      <c r="E196" s="28"/>
      <c r="F196" s="38"/>
    </row>
    <row r="197" spans="2:6" ht="15.75">
      <c r="B197" s="17">
        <v>186</v>
      </c>
      <c r="C197" s="20"/>
      <c r="D197" s="24"/>
      <c r="E197" s="28"/>
      <c r="F197" s="38"/>
    </row>
    <row r="198" spans="2:6" ht="15.75">
      <c r="B198" s="17">
        <v>187</v>
      </c>
      <c r="C198" s="20"/>
      <c r="D198" s="24"/>
      <c r="E198" s="28"/>
      <c r="F198" s="38"/>
    </row>
    <row r="199" spans="2:6" ht="15.75">
      <c r="B199" s="17">
        <v>188</v>
      </c>
      <c r="C199" s="20"/>
      <c r="D199" s="24"/>
      <c r="E199" s="28"/>
      <c r="F199" s="38"/>
    </row>
    <row r="200" spans="2:6" ht="15.75">
      <c r="B200" s="17">
        <v>189</v>
      </c>
      <c r="C200" s="20"/>
      <c r="D200" s="24"/>
      <c r="E200" s="28"/>
      <c r="F200" s="38"/>
    </row>
    <row r="201" spans="2:6" ht="15.75">
      <c r="B201" s="17">
        <v>190</v>
      </c>
      <c r="C201" s="20"/>
      <c r="D201" s="24"/>
      <c r="E201" s="28"/>
      <c r="F201" s="38"/>
    </row>
    <row r="202" spans="2:6" ht="15.75">
      <c r="B202" s="17">
        <v>191</v>
      </c>
      <c r="C202" s="20"/>
      <c r="D202" s="24"/>
      <c r="E202" s="28"/>
      <c r="F202" s="38"/>
    </row>
    <row r="203" spans="2:6" ht="15.75">
      <c r="B203" s="17">
        <v>192</v>
      </c>
      <c r="C203" s="20"/>
      <c r="D203" s="24"/>
      <c r="E203" s="28"/>
      <c r="F203" s="38"/>
    </row>
    <row r="204" spans="2:6" ht="15.75">
      <c r="B204" s="17">
        <v>193</v>
      </c>
      <c r="C204" s="20"/>
      <c r="D204" s="24"/>
      <c r="E204" s="28"/>
      <c r="F204" s="38"/>
    </row>
    <row r="205" spans="2:6" ht="15.75">
      <c r="B205" s="17">
        <v>194</v>
      </c>
      <c r="C205" s="20"/>
      <c r="D205" s="24"/>
      <c r="E205" s="28"/>
      <c r="F205" s="38"/>
    </row>
    <row r="206" spans="2:6" ht="15.75">
      <c r="B206" s="17">
        <v>195</v>
      </c>
      <c r="C206" s="20"/>
      <c r="D206" s="24"/>
      <c r="E206" s="28"/>
      <c r="F206" s="38"/>
    </row>
    <row r="207" spans="2:6" ht="15.75">
      <c r="B207" s="17">
        <v>196</v>
      </c>
      <c r="C207" s="20"/>
      <c r="D207" s="24"/>
      <c r="E207" s="28"/>
      <c r="F207" s="38"/>
    </row>
    <row r="208" spans="2:6" ht="15.75">
      <c r="B208" s="17">
        <v>197</v>
      </c>
      <c r="C208" s="20"/>
      <c r="D208" s="24"/>
      <c r="E208" s="28"/>
      <c r="F208" s="38"/>
    </row>
    <row r="209" spans="2:6" ht="15.75">
      <c r="B209" s="17">
        <v>198</v>
      </c>
      <c r="C209" s="20"/>
      <c r="D209" s="24"/>
      <c r="E209" s="28"/>
      <c r="F209" s="38"/>
    </row>
    <row r="210" spans="2:6" ht="15.75">
      <c r="B210" s="17">
        <v>199</v>
      </c>
      <c r="C210" s="20"/>
      <c r="D210" s="24"/>
      <c r="E210" s="28"/>
      <c r="F210" s="38"/>
    </row>
    <row r="211" spans="2:6" ht="15.75">
      <c r="B211" s="17">
        <v>200</v>
      </c>
      <c r="C211" s="20"/>
      <c r="D211" s="24"/>
      <c r="E211" s="28"/>
      <c r="F211" s="38"/>
    </row>
    <row r="212" spans="2:6" ht="15.75">
      <c r="B212" s="17">
        <v>201</v>
      </c>
      <c r="C212" s="20"/>
      <c r="D212" s="24"/>
      <c r="E212" s="28"/>
      <c r="F212" s="38"/>
    </row>
    <row r="213" spans="2:6" ht="15.75">
      <c r="B213" s="17">
        <v>202</v>
      </c>
      <c r="C213" s="20"/>
      <c r="D213" s="24"/>
      <c r="E213" s="28"/>
      <c r="F213" s="38"/>
    </row>
    <row r="214" spans="2:6" ht="15.75">
      <c r="B214" s="17">
        <v>203</v>
      </c>
      <c r="C214" s="20"/>
      <c r="D214" s="24"/>
      <c r="E214" s="28"/>
      <c r="F214" s="38"/>
    </row>
    <row r="215" spans="2:6" ht="15.75">
      <c r="B215" s="17">
        <v>204</v>
      </c>
      <c r="C215" s="20"/>
      <c r="D215" s="24"/>
      <c r="E215" s="28"/>
      <c r="F215" s="38"/>
    </row>
    <row r="216" spans="2:6" ht="15.75">
      <c r="B216" s="17">
        <v>205</v>
      </c>
      <c r="C216" s="20"/>
      <c r="D216" s="24"/>
      <c r="E216" s="28"/>
      <c r="F216" s="38"/>
    </row>
    <row r="217" spans="2:6" ht="15.75">
      <c r="B217" s="17">
        <v>206</v>
      </c>
      <c r="C217" s="20"/>
      <c r="D217" s="24"/>
      <c r="E217" s="28"/>
      <c r="F217" s="38"/>
    </row>
    <row r="218" spans="2:6" ht="15.75">
      <c r="B218" s="17">
        <v>207</v>
      </c>
      <c r="C218" s="20"/>
      <c r="D218" s="24"/>
      <c r="E218" s="28"/>
      <c r="F218" s="38"/>
    </row>
    <row r="219" spans="2:6" ht="15.75">
      <c r="B219" s="17">
        <v>208</v>
      </c>
      <c r="C219" s="20"/>
      <c r="D219" s="24"/>
      <c r="E219" s="28"/>
      <c r="F219" s="38"/>
    </row>
    <row r="220" spans="2:6" ht="15.75">
      <c r="B220" s="17">
        <v>209</v>
      </c>
      <c r="C220" s="20"/>
      <c r="D220" s="24"/>
      <c r="E220" s="28"/>
      <c r="F220" s="38"/>
    </row>
    <row r="221" spans="2:6" ht="15.75">
      <c r="B221" s="17">
        <v>210</v>
      </c>
      <c r="C221" s="20"/>
      <c r="D221" s="24"/>
      <c r="E221" s="28"/>
      <c r="F221" s="38"/>
    </row>
    <row r="222" spans="2:6" ht="15.75">
      <c r="B222" s="17">
        <v>211</v>
      </c>
      <c r="C222" s="20"/>
      <c r="D222" s="24"/>
      <c r="E222" s="28"/>
      <c r="F222" s="38"/>
    </row>
    <row r="223" spans="2:6" ht="15.75">
      <c r="B223" s="17">
        <v>212</v>
      </c>
      <c r="C223" s="20"/>
      <c r="D223" s="24"/>
      <c r="E223" s="28"/>
      <c r="F223" s="38"/>
    </row>
    <row r="224" spans="2:6" ht="15.75">
      <c r="B224" s="17">
        <v>213</v>
      </c>
      <c r="C224" s="20"/>
      <c r="D224" s="24"/>
      <c r="E224" s="28"/>
      <c r="F224" s="38"/>
    </row>
    <row r="225" spans="2:6" ht="15.75">
      <c r="B225" s="17">
        <v>214</v>
      </c>
      <c r="C225" s="20"/>
      <c r="D225" s="24"/>
      <c r="E225" s="28"/>
      <c r="F225" s="38"/>
    </row>
    <row r="226" spans="2:6" ht="15.75">
      <c r="B226" s="17">
        <v>215</v>
      </c>
      <c r="C226" s="20"/>
      <c r="D226" s="24"/>
      <c r="E226" s="28"/>
      <c r="F226" s="38"/>
    </row>
    <row r="227" spans="2:6" ht="15.75">
      <c r="B227" s="17">
        <v>216</v>
      </c>
      <c r="C227" s="20"/>
      <c r="D227" s="24"/>
      <c r="E227" s="28"/>
      <c r="F227" s="38"/>
    </row>
    <row r="228" spans="2:6" ht="15.75">
      <c r="B228" s="17">
        <v>217</v>
      </c>
      <c r="C228" s="20"/>
      <c r="D228" s="24"/>
      <c r="E228" s="28"/>
      <c r="F228" s="38"/>
    </row>
    <row r="229" spans="2:6" ht="15.75">
      <c r="B229" s="17">
        <v>218</v>
      </c>
      <c r="C229" s="20"/>
      <c r="D229" s="24"/>
      <c r="E229" s="28"/>
      <c r="F229" s="38"/>
    </row>
    <row r="230" spans="2:6" ht="15.75">
      <c r="B230" s="17">
        <v>219</v>
      </c>
      <c r="C230" s="20"/>
      <c r="D230" s="24"/>
      <c r="E230" s="28"/>
      <c r="F230" s="38"/>
    </row>
    <row r="231" spans="2:6" ht="15.75">
      <c r="B231" s="17">
        <v>220</v>
      </c>
      <c r="C231" s="20"/>
      <c r="D231" s="24"/>
      <c r="E231" s="28"/>
      <c r="F231" s="38"/>
    </row>
    <row r="232" spans="2:6" ht="15.75">
      <c r="B232" s="17">
        <v>221</v>
      </c>
      <c r="C232" s="20"/>
      <c r="D232" s="24"/>
      <c r="E232" s="28"/>
      <c r="F232" s="38"/>
    </row>
    <row r="233" spans="2:6" ht="15.75">
      <c r="B233" s="17">
        <v>222</v>
      </c>
      <c r="C233" s="20"/>
      <c r="D233" s="24"/>
      <c r="E233" s="28"/>
      <c r="F233" s="38"/>
    </row>
    <row r="234" spans="2:6" ht="15.75">
      <c r="B234" s="17">
        <v>223</v>
      </c>
      <c r="C234" s="20"/>
      <c r="D234" s="24"/>
      <c r="E234" s="28"/>
      <c r="F234" s="38"/>
    </row>
    <row r="235" spans="2:6" ht="15.75">
      <c r="B235" s="17">
        <v>224</v>
      </c>
      <c r="C235" s="20"/>
      <c r="D235" s="24"/>
      <c r="E235" s="28"/>
      <c r="F235" s="38"/>
    </row>
    <row r="236" spans="2:6" ht="15.75">
      <c r="B236" s="17">
        <v>225</v>
      </c>
      <c r="C236" s="20"/>
      <c r="D236" s="24"/>
      <c r="E236" s="28"/>
      <c r="F236" s="38"/>
    </row>
    <row r="237" spans="2:6" ht="15.75">
      <c r="B237" s="17">
        <v>226</v>
      </c>
      <c r="C237" s="20"/>
      <c r="D237" s="24"/>
      <c r="E237" s="28"/>
      <c r="F237" s="38"/>
    </row>
    <row r="238" spans="2:6" ht="15.75">
      <c r="B238" s="17">
        <v>227</v>
      </c>
      <c r="C238" s="20"/>
      <c r="D238" s="24"/>
      <c r="E238" s="28"/>
      <c r="F238" s="38"/>
    </row>
    <row r="239" spans="2:6" ht="15.75">
      <c r="B239" s="17">
        <v>228</v>
      </c>
      <c r="C239" s="20"/>
      <c r="D239" s="24"/>
      <c r="E239" s="28"/>
      <c r="F239" s="38"/>
    </row>
    <row r="240" spans="2:6" ht="15.75">
      <c r="B240" s="17">
        <v>229</v>
      </c>
      <c r="C240" s="20"/>
      <c r="D240" s="24"/>
      <c r="E240" s="28"/>
      <c r="F240" s="38"/>
    </row>
    <row r="241" spans="2:6" ht="15.75">
      <c r="B241" s="17">
        <v>230</v>
      </c>
      <c r="C241" s="20"/>
      <c r="D241" s="24"/>
      <c r="E241" s="28"/>
      <c r="F241" s="38"/>
    </row>
    <row r="242" spans="2:6" ht="15.75">
      <c r="B242" s="17">
        <v>231</v>
      </c>
      <c r="C242" s="20"/>
      <c r="D242" s="24"/>
      <c r="E242" s="28"/>
      <c r="F242" s="38"/>
    </row>
    <row r="243" spans="2:6" ht="15.75">
      <c r="B243" s="17">
        <v>232</v>
      </c>
      <c r="C243" s="20"/>
      <c r="D243" s="24"/>
      <c r="E243" s="28"/>
      <c r="F243" s="38"/>
    </row>
    <row r="244" spans="2:6" ht="15.75">
      <c r="B244" s="17">
        <v>233</v>
      </c>
      <c r="C244" s="20"/>
      <c r="D244" s="24"/>
      <c r="E244" s="28"/>
      <c r="F244" s="38"/>
    </row>
    <row r="245" spans="2:6" ht="15.75">
      <c r="B245" s="17">
        <v>234</v>
      </c>
      <c r="C245" s="20"/>
      <c r="D245" s="24"/>
      <c r="E245" s="28"/>
      <c r="F245" s="38"/>
    </row>
    <row r="246" spans="2:6" ht="15.75">
      <c r="B246" s="17">
        <v>235</v>
      </c>
      <c r="C246" s="20"/>
      <c r="D246" s="24"/>
      <c r="E246" s="28"/>
      <c r="F246" s="38"/>
    </row>
    <row r="247" spans="2:6" ht="15.75">
      <c r="B247" s="17">
        <v>236</v>
      </c>
      <c r="C247" s="20"/>
      <c r="D247" s="24"/>
      <c r="E247" s="28"/>
      <c r="F247" s="38"/>
    </row>
    <row r="248" spans="2:6" ht="15.75">
      <c r="B248" s="17">
        <v>237</v>
      </c>
      <c r="C248" s="20"/>
      <c r="D248" s="24"/>
      <c r="E248" s="28"/>
      <c r="F248" s="38"/>
    </row>
    <row r="249" spans="2:6" ht="15.75">
      <c r="B249" s="17">
        <v>238</v>
      </c>
      <c r="C249" s="20"/>
      <c r="D249" s="24"/>
      <c r="E249" s="28"/>
      <c r="F249" s="38"/>
    </row>
    <row r="250" spans="2:6" ht="15.75">
      <c r="B250" s="17">
        <v>239</v>
      </c>
      <c r="C250" s="20"/>
      <c r="D250" s="24"/>
      <c r="E250" s="28"/>
      <c r="F250" s="38"/>
    </row>
    <row r="251" spans="2:6" ht="16.5" thickBot="1">
      <c r="B251" s="18">
        <v>240</v>
      </c>
      <c r="C251" s="22"/>
      <c r="D251" s="26"/>
      <c r="E251" s="30"/>
      <c r="F251" s="3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3"/>
  <sheetViews>
    <sheetView zoomScalePageLayoutView="0" workbookViewId="0" topLeftCell="A1">
      <selection activeCell="H5" sqref="H5"/>
    </sheetView>
  </sheetViews>
  <sheetFormatPr defaultColWidth="9.00390625" defaultRowHeight="16.5"/>
  <cols>
    <col min="1" max="1" width="14.375" style="95" customWidth="1"/>
    <col min="2" max="2" width="16.50390625" style="81" customWidth="1"/>
    <col min="3" max="3" width="13.375" style="81" bestFit="1" customWidth="1"/>
    <col min="4" max="4" width="12.125" style="81" customWidth="1"/>
    <col min="5" max="5" width="12.25390625" style="81" customWidth="1"/>
    <col min="6" max="6" width="13.875" style="81" customWidth="1"/>
    <col min="7" max="12" width="9.00390625" style="81" customWidth="1"/>
    <col min="13" max="27" width="9.00390625" style="92" customWidth="1"/>
    <col min="28" max="16384" width="8.875" style="93" customWidth="1"/>
  </cols>
  <sheetData>
    <row r="1" ht="19.5">
      <c r="A1" s="80" t="s">
        <v>103</v>
      </c>
    </row>
    <row r="3" spans="1:7" ht="20.25" thickBot="1">
      <c r="A3" s="80" t="s">
        <v>104</v>
      </c>
      <c r="B3" s="82"/>
      <c r="C3" s="82"/>
      <c r="D3" s="82"/>
      <c r="E3" s="82"/>
      <c r="F3" s="82"/>
      <c r="G3" s="82"/>
    </row>
    <row r="4" spans="1:2" ht="20.25" thickBot="1">
      <c r="A4" s="80" t="s">
        <v>105</v>
      </c>
      <c r="B4" s="83">
        <v>7000000</v>
      </c>
    </row>
    <row r="5" spans="1:2" ht="20.25" thickBot="1">
      <c r="A5" s="80" t="s">
        <v>106</v>
      </c>
      <c r="B5" s="84">
        <f>B4*0.02</f>
        <v>140000</v>
      </c>
    </row>
    <row r="6" spans="1:2" ht="20.25" thickBot="1">
      <c r="A6" s="80" t="s">
        <v>107</v>
      </c>
      <c r="B6" s="85">
        <v>500000</v>
      </c>
    </row>
    <row r="7" spans="1:7" ht="20.25" thickBot="1">
      <c r="A7" s="80" t="s">
        <v>108</v>
      </c>
      <c r="B7" s="85">
        <v>500000</v>
      </c>
      <c r="C7" s="86"/>
      <c r="D7" s="86"/>
      <c r="E7" s="86"/>
      <c r="F7" s="86"/>
      <c r="G7" s="86"/>
    </row>
    <row r="8" spans="1:7" ht="20.25" thickBot="1">
      <c r="A8" s="80" t="s">
        <v>109</v>
      </c>
      <c r="B8" s="87">
        <f>SUM(B4:B7)</f>
        <v>8140000</v>
      </c>
      <c r="C8" s="86"/>
      <c r="D8" s="86"/>
      <c r="E8" s="86"/>
      <c r="F8" s="86"/>
      <c r="G8" s="86"/>
    </row>
    <row r="11" spans="1:3" ht="20.25" thickBot="1">
      <c r="A11" s="80" t="s">
        <v>110</v>
      </c>
      <c r="B11" s="83">
        <f>B4*0.2</f>
        <v>1400000</v>
      </c>
      <c r="C11" s="81" t="s">
        <v>111</v>
      </c>
    </row>
    <row r="12" spans="1:2" ht="16.5" thickBot="1">
      <c r="A12" s="88" t="s">
        <v>112</v>
      </c>
      <c r="B12" s="83">
        <f>B5+B6+B7</f>
        <v>1140000</v>
      </c>
    </row>
    <row r="13" spans="1:2" ht="16.5" thickBot="1">
      <c r="A13" s="88" t="s">
        <v>113</v>
      </c>
      <c r="B13" s="89">
        <f>SUM(B11:B12)</f>
        <v>2540000</v>
      </c>
    </row>
    <row r="14" spans="1:2" ht="15.75">
      <c r="A14" s="88"/>
      <c r="B14" s="90"/>
    </row>
    <row r="15" spans="1:8" ht="16.5" thickBot="1">
      <c r="A15" s="88" t="s">
        <v>114</v>
      </c>
      <c r="B15" s="83">
        <v>80000</v>
      </c>
      <c r="H15" s="91"/>
    </row>
    <row r="16" spans="1:2" ht="16.5" thickBot="1">
      <c r="A16" s="88" t="s">
        <v>115</v>
      </c>
      <c r="B16" s="83">
        <v>30000</v>
      </c>
    </row>
    <row r="17" spans="1:2" ht="16.5" thickBot="1">
      <c r="A17" s="88" t="s">
        <v>116</v>
      </c>
      <c r="B17" s="85">
        <f>B15-B16</f>
        <v>50000</v>
      </c>
    </row>
    <row r="18" spans="1:2" ht="15.75">
      <c r="A18" s="88"/>
      <c r="B18" s="94"/>
    </row>
    <row r="19" spans="1:2" ht="16.5" thickBot="1">
      <c r="A19" s="88" t="s">
        <v>117</v>
      </c>
      <c r="B19" s="83">
        <f>C34</f>
        <v>29131.964993715137</v>
      </c>
    </row>
    <row r="20" spans="1:2" ht="16.5" thickBot="1">
      <c r="A20" s="88" t="s">
        <v>118</v>
      </c>
      <c r="B20" s="85">
        <f>B17-B19</f>
        <v>20868.035006284863</v>
      </c>
    </row>
    <row r="21" spans="1:2" ht="15.75">
      <c r="A21" s="88"/>
      <c r="B21" s="94"/>
    </row>
    <row r="22" ht="15.75">
      <c r="G22" s="91"/>
    </row>
    <row r="23" spans="1:2" ht="19.5">
      <c r="A23" s="80" t="s">
        <v>17</v>
      </c>
      <c r="B23" s="80"/>
    </row>
    <row r="25" spans="2:4" ht="15.75">
      <c r="B25" s="96" t="s">
        <v>5</v>
      </c>
      <c r="C25" s="97">
        <f>B4-B11</f>
        <v>5600000</v>
      </c>
      <c r="D25" s="96" t="s">
        <v>2</v>
      </c>
    </row>
    <row r="26" spans="2:7" ht="15.75">
      <c r="B26" s="96" t="s">
        <v>10</v>
      </c>
      <c r="C26" s="98">
        <v>2.3</v>
      </c>
      <c r="D26" s="81" t="s">
        <v>0</v>
      </c>
      <c r="E26" s="96" t="s">
        <v>13</v>
      </c>
      <c r="F26" s="99">
        <f>IF(C28="年",C26,IF(C28="季",C26/4,IF(C28="月",C26/12,IF(C28="半年",C26/2))))</f>
        <v>0.19166666666666665</v>
      </c>
      <c r="G26" s="81" t="s">
        <v>0</v>
      </c>
    </row>
    <row r="27" spans="2:7" ht="15.75">
      <c r="B27" s="91" t="s">
        <v>11</v>
      </c>
      <c r="C27" s="97">
        <v>20</v>
      </c>
      <c r="D27" s="91" t="s">
        <v>12</v>
      </c>
      <c r="E27" s="96" t="s">
        <v>6</v>
      </c>
      <c r="F27" s="100">
        <f>IF(C28="年",C27,IF(C28="季",C27*4,IF(C28="月",C27*12,IF(C28="半年",C27*2))))</f>
        <v>240</v>
      </c>
      <c r="G27" s="96" t="s">
        <v>1</v>
      </c>
    </row>
    <row r="28" spans="2:7" ht="15.75">
      <c r="B28" s="91" t="s">
        <v>14</v>
      </c>
      <c r="C28" s="101" t="s">
        <v>15</v>
      </c>
      <c r="D28" s="102" t="s">
        <v>18</v>
      </c>
      <c r="E28" s="96"/>
      <c r="F28" s="103"/>
      <c r="G28" s="96"/>
    </row>
    <row r="29" spans="2:7" ht="15.75">
      <c r="B29" s="91"/>
      <c r="D29" s="102"/>
      <c r="E29" s="96"/>
      <c r="F29" s="103"/>
      <c r="G29" s="96"/>
    </row>
    <row r="30" spans="2:5" ht="15.75">
      <c r="B30" s="96" t="s">
        <v>7</v>
      </c>
      <c r="E30" s="104">
        <f>(1-POWER((1+F26/100),-F27))/F26*100</f>
        <v>192.22870826626803</v>
      </c>
    </row>
    <row r="31" ht="16.5" thickBot="1"/>
    <row r="32" spans="1:27" s="113" customFormat="1" ht="15.75">
      <c r="A32" s="105"/>
      <c r="B32" s="106" t="s">
        <v>3</v>
      </c>
      <c r="C32" s="107" t="s">
        <v>8</v>
      </c>
      <c r="D32" s="108" t="s">
        <v>9</v>
      </c>
      <c r="E32" s="109" t="s">
        <v>4</v>
      </c>
      <c r="F32" s="110" t="s">
        <v>16</v>
      </c>
      <c r="G32" s="111"/>
      <c r="H32" s="111"/>
      <c r="I32" s="111"/>
      <c r="J32" s="111"/>
      <c r="K32" s="111"/>
      <c r="L32" s="111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2:6" ht="15.75">
      <c r="B33" s="114">
        <v>0</v>
      </c>
      <c r="C33" s="115"/>
      <c r="D33" s="116"/>
      <c r="E33" s="117"/>
      <c r="F33" s="118">
        <f>C25</f>
        <v>5600000</v>
      </c>
    </row>
    <row r="34" spans="2:6" ht="15.75">
      <c r="B34" s="114">
        <v>1</v>
      </c>
      <c r="C34" s="119">
        <f>$C$25/$E$30</f>
        <v>29131.964993715137</v>
      </c>
      <c r="D34" s="120">
        <f>F33*$F$26/100</f>
        <v>10733.333333333332</v>
      </c>
      <c r="E34" s="121">
        <f>C34-D34</f>
        <v>18398.631660381805</v>
      </c>
      <c r="F34" s="118">
        <f>F33-E34</f>
        <v>5581601.368339618</v>
      </c>
    </row>
    <row r="35" spans="2:6" ht="15.75">
      <c r="B35" s="114">
        <v>2</v>
      </c>
      <c r="C35" s="119">
        <f aca="true" t="shared" si="0" ref="C35:C98">$C$25/$E$30</f>
        <v>29131.964993715137</v>
      </c>
      <c r="D35" s="120">
        <f aca="true" t="shared" si="1" ref="D35:D98">F34*$F$26/100</f>
        <v>10698.069289317598</v>
      </c>
      <c r="E35" s="121">
        <f aca="true" t="shared" si="2" ref="E35:E98">C35-D35</f>
        <v>18433.89570439754</v>
      </c>
      <c r="F35" s="118">
        <f aca="true" t="shared" si="3" ref="F35:F98">F34-E35</f>
        <v>5563167.47263522</v>
      </c>
    </row>
    <row r="36" spans="2:6" ht="15.75">
      <c r="B36" s="114">
        <v>3</v>
      </c>
      <c r="C36" s="119">
        <f t="shared" si="0"/>
        <v>29131.964993715137</v>
      </c>
      <c r="D36" s="120">
        <f t="shared" si="1"/>
        <v>10662.73765588417</v>
      </c>
      <c r="E36" s="121">
        <f t="shared" si="2"/>
        <v>18469.22733783097</v>
      </c>
      <c r="F36" s="118">
        <f t="shared" si="3"/>
        <v>5544698.245297389</v>
      </c>
    </row>
    <row r="37" spans="2:6" ht="15.75">
      <c r="B37" s="114">
        <v>4</v>
      </c>
      <c r="C37" s="119">
        <f t="shared" si="0"/>
        <v>29131.964993715137</v>
      </c>
      <c r="D37" s="120">
        <f t="shared" si="1"/>
        <v>10627.33830348666</v>
      </c>
      <c r="E37" s="121">
        <f t="shared" si="2"/>
        <v>18504.626690228477</v>
      </c>
      <c r="F37" s="118">
        <f t="shared" si="3"/>
        <v>5526193.618607161</v>
      </c>
    </row>
    <row r="38" spans="2:6" ht="15.75">
      <c r="B38" s="114">
        <v>5</v>
      </c>
      <c r="C38" s="119">
        <f t="shared" si="0"/>
        <v>29131.964993715137</v>
      </c>
      <c r="D38" s="120">
        <f t="shared" si="1"/>
        <v>10591.871102330391</v>
      </c>
      <c r="E38" s="121">
        <f t="shared" si="2"/>
        <v>18540.093891384746</v>
      </c>
      <c r="F38" s="118">
        <f t="shared" si="3"/>
        <v>5507653.524715776</v>
      </c>
    </row>
    <row r="39" spans="2:6" ht="15.75">
      <c r="B39" s="114">
        <v>6</v>
      </c>
      <c r="C39" s="119">
        <f t="shared" si="0"/>
        <v>29131.964993715137</v>
      </c>
      <c r="D39" s="120">
        <f t="shared" si="1"/>
        <v>10556.335922371904</v>
      </c>
      <c r="E39" s="121">
        <f t="shared" si="2"/>
        <v>18575.62907134323</v>
      </c>
      <c r="F39" s="118">
        <f t="shared" si="3"/>
        <v>5489077.895644432</v>
      </c>
    </row>
    <row r="40" spans="2:6" ht="15.75">
      <c r="B40" s="114">
        <v>7</v>
      </c>
      <c r="C40" s="119">
        <f t="shared" si="0"/>
        <v>29131.964993715137</v>
      </c>
      <c r="D40" s="120">
        <f t="shared" si="1"/>
        <v>10520.732633318494</v>
      </c>
      <c r="E40" s="121">
        <f t="shared" si="2"/>
        <v>18611.232360396643</v>
      </c>
      <c r="F40" s="118">
        <f t="shared" si="3"/>
        <v>5470466.663284035</v>
      </c>
    </row>
    <row r="41" spans="2:6" ht="15.75">
      <c r="B41" s="114">
        <v>8</v>
      </c>
      <c r="C41" s="119">
        <f t="shared" si="0"/>
        <v>29131.964993715137</v>
      </c>
      <c r="D41" s="120">
        <f t="shared" si="1"/>
        <v>10485.061104627734</v>
      </c>
      <c r="E41" s="121">
        <f t="shared" si="2"/>
        <v>18646.903889087404</v>
      </c>
      <c r="F41" s="118">
        <f t="shared" si="3"/>
        <v>5451819.759394948</v>
      </c>
    </row>
    <row r="42" spans="2:6" ht="15.75">
      <c r="B42" s="114">
        <v>9</v>
      </c>
      <c r="C42" s="119">
        <f t="shared" si="0"/>
        <v>29131.964993715137</v>
      </c>
      <c r="D42" s="120">
        <f t="shared" si="1"/>
        <v>10449.321205506983</v>
      </c>
      <c r="E42" s="121">
        <f t="shared" si="2"/>
        <v>18682.64378820815</v>
      </c>
      <c r="F42" s="118">
        <f t="shared" si="3"/>
        <v>5433137.11560674</v>
      </c>
    </row>
    <row r="43" spans="2:6" ht="15.75">
      <c r="B43" s="114">
        <v>10</v>
      </c>
      <c r="C43" s="119">
        <f t="shared" si="0"/>
        <v>29131.964993715137</v>
      </c>
      <c r="D43" s="120">
        <f t="shared" si="1"/>
        <v>10413.512804912918</v>
      </c>
      <c r="E43" s="121">
        <f t="shared" si="2"/>
        <v>18718.45218880222</v>
      </c>
      <c r="F43" s="118">
        <f t="shared" si="3"/>
        <v>5414418.663417938</v>
      </c>
    </row>
    <row r="44" spans="2:6" ht="15.75">
      <c r="B44" s="114">
        <v>11</v>
      </c>
      <c r="C44" s="119">
        <f t="shared" si="0"/>
        <v>29131.964993715137</v>
      </c>
      <c r="D44" s="120">
        <f t="shared" si="1"/>
        <v>10377.635771551048</v>
      </c>
      <c r="E44" s="121">
        <f t="shared" si="2"/>
        <v>18754.329222164088</v>
      </c>
      <c r="F44" s="118">
        <f t="shared" si="3"/>
        <v>5395664.334195774</v>
      </c>
    </row>
    <row r="45" spans="2:6" ht="15.75">
      <c r="B45" s="114">
        <v>12</v>
      </c>
      <c r="C45" s="119">
        <f t="shared" si="0"/>
        <v>29131.964993715137</v>
      </c>
      <c r="D45" s="120">
        <f t="shared" si="1"/>
        <v>10341.689973875233</v>
      </c>
      <c r="E45" s="121">
        <f t="shared" si="2"/>
        <v>18790.275019839904</v>
      </c>
      <c r="F45" s="118">
        <f t="shared" si="3"/>
        <v>5376874.059175934</v>
      </c>
    </row>
    <row r="46" spans="2:6" ht="15.75">
      <c r="B46" s="114">
        <v>13</v>
      </c>
      <c r="C46" s="119">
        <f t="shared" si="0"/>
        <v>29131.964993715137</v>
      </c>
      <c r="D46" s="120">
        <f t="shared" si="1"/>
        <v>10305.675280087205</v>
      </c>
      <c r="E46" s="121">
        <f t="shared" si="2"/>
        <v>18826.28971362793</v>
      </c>
      <c r="F46" s="118">
        <f t="shared" si="3"/>
        <v>5358047.769462306</v>
      </c>
    </row>
    <row r="47" spans="2:6" ht="15.75">
      <c r="B47" s="114">
        <v>14</v>
      </c>
      <c r="C47" s="119">
        <f t="shared" si="0"/>
        <v>29131.964993715137</v>
      </c>
      <c r="D47" s="120">
        <f t="shared" si="1"/>
        <v>10269.591558136086</v>
      </c>
      <c r="E47" s="121">
        <f t="shared" si="2"/>
        <v>18862.37343557905</v>
      </c>
      <c r="F47" s="118">
        <f t="shared" si="3"/>
        <v>5339185.396026727</v>
      </c>
    </row>
    <row r="48" spans="2:6" ht="15.75">
      <c r="B48" s="114">
        <v>15</v>
      </c>
      <c r="C48" s="119">
        <f t="shared" si="0"/>
        <v>29131.964993715137</v>
      </c>
      <c r="D48" s="120">
        <f t="shared" si="1"/>
        <v>10233.438675717893</v>
      </c>
      <c r="E48" s="121">
        <f t="shared" si="2"/>
        <v>18898.526317997246</v>
      </c>
      <c r="F48" s="118">
        <f t="shared" si="3"/>
        <v>5320286.86970873</v>
      </c>
    </row>
    <row r="49" spans="2:6" ht="15.75">
      <c r="B49" s="114">
        <v>16</v>
      </c>
      <c r="C49" s="119">
        <f t="shared" si="0"/>
        <v>29131.964993715137</v>
      </c>
      <c r="D49" s="120">
        <f t="shared" si="1"/>
        <v>10197.216500275064</v>
      </c>
      <c r="E49" s="121">
        <f t="shared" si="2"/>
        <v>18934.74849344007</v>
      </c>
      <c r="F49" s="118">
        <f t="shared" si="3"/>
        <v>5301352.121215289</v>
      </c>
    </row>
    <row r="50" spans="2:6" ht="15.75">
      <c r="B50" s="114">
        <v>17</v>
      </c>
      <c r="C50" s="119">
        <f t="shared" si="0"/>
        <v>29131.964993715137</v>
      </c>
      <c r="D50" s="120">
        <f t="shared" si="1"/>
        <v>10160.92489899597</v>
      </c>
      <c r="E50" s="121">
        <f t="shared" si="2"/>
        <v>18971.040094719167</v>
      </c>
      <c r="F50" s="118">
        <f t="shared" si="3"/>
        <v>5282381.08112057</v>
      </c>
    </row>
    <row r="51" spans="2:6" ht="15.75">
      <c r="B51" s="114">
        <v>18</v>
      </c>
      <c r="C51" s="119">
        <f t="shared" si="0"/>
        <v>29131.964993715137</v>
      </c>
      <c r="D51" s="120">
        <f t="shared" si="1"/>
        <v>10124.563738814426</v>
      </c>
      <c r="E51" s="121">
        <f t="shared" si="2"/>
        <v>19007.40125490071</v>
      </c>
      <c r="F51" s="118">
        <f t="shared" si="3"/>
        <v>5263373.679865669</v>
      </c>
    </row>
    <row r="52" spans="2:6" ht="15.75">
      <c r="B52" s="114">
        <v>19</v>
      </c>
      <c r="C52" s="119">
        <f t="shared" si="0"/>
        <v>29131.964993715137</v>
      </c>
      <c r="D52" s="120">
        <f t="shared" si="1"/>
        <v>10088.1328864092</v>
      </c>
      <c r="E52" s="121">
        <f t="shared" si="2"/>
        <v>19043.832107305938</v>
      </c>
      <c r="F52" s="118">
        <f t="shared" si="3"/>
        <v>5244329.847758364</v>
      </c>
    </row>
    <row r="53" spans="2:6" ht="15.75">
      <c r="B53" s="114">
        <v>20</v>
      </c>
      <c r="C53" s="119">
        <f t="shared" si="0"/>
        <v>29131.964993715137</v>
      </c>
      <c r="D53" s="120">
        <f t="shared" si="1"/>
        <v>10051.63220820353</v>
      </c>
      <c r="E53" s="121">
        <f t="shared" si="2"/>
        <v>19080.332785511608</v>
      </c>
      <c r="F53" s="118">
        <f t="shared" si="3"/>
        <v>5225249.514972853</v>
      </c>
    </row>
    <row r="54" spans="2:6" ht="15.75">
      <c r="B54" s="114">
        <v>21</v>
      </c>
      <c r="C54" s="119">
        <f t="shared" si="0"/>
        <v>29131.964993715137</v>
      </c>
      <c r="D54" s="120">
        <f t="shared" si="1"/>
        <v>10015.061570364634</v>
      </c>
      <c r="E54" s="121">
        <f t="shared" si="2"/>
        <v>19116.9034233505</v>
      </c>
      <c r="F54" s="118">
        <f t="shared" si="3"/>
        <v>5206132.611549502</v>
      </c>
    </row>
    <row r="55" spans="2:6" ht="15.75">
      <c r="B55" s="114">
        <v>22</v>
      </c>
      <c r="C55" s="119">
        <f t="shared" si="0"/>
        <v>29131.964993715137</v>
      </c>
      <c r="D55" s="120">
        <f t="shared" si="1"/>
        <v>9978.420838803213</v>
      </c>
      <c r="E55" s="121">
        <f t="shared" si="2"/>
        <v>19153.544154911924</v>
      </c>
      <c r="F55" s="118">
        <f t="shared" si="3"/>
        <v>5186979.06739459</v>
      </c>
    </row>
    <row r="56" spans="2:6" ht="15.75">
      <c r="B56" s="114">
        <v>23</v>
      </c>
      <c r="C56" s="119">
        <f t="shared" si="0"/>
        <v>29131.964993715137</v>
      </c>
      <c r="D56" s="120">
        <f t="shared" si="1"/>
        <v>9941.709879172964</v>
      </c>
      <c r="E56" s="121">
        <f t="shared" si="2"/>
        <v>19190.255114542175</v>
      </c>
      <c r="F56" s="118">
        <f t="shared" si="3"/>
        <v>5167788.812280048</v>
      </c>
    </row>
    <row r="57" spans="2:6" ht="15.75">
      <c r="B57" s="114">
        <v>24</v>
      </c>
      <c r="C57" s="119">
        <f t="shared" si="0"/>
        <v>29131.964993715137</v>
      </c>
      <c r="D57" s="120">
        <f t="shared" si="1"/>
        <v>9904.92855687009</v>
      </c>
      <c r="E57" s="121">
        <f t="shared" si="2"/>
        <v>19227.036436845046</v>
      </c>
      <c r="F57" s="118">
        <f t="shared" si="3"/>
        <v>5148561.775843203</v>
      </c>
    </row>
    <row r="58" spans="2:6" ht="15.75">
      <c r="B58" s="114">
        <v>25</v>
      </c>
      <c r="C58" s="119">
        <f t="shared" si="0"/>
        <v>29131.964993715137</v>
      </c>
      <c r="D58" s="120">
        <f t="shared" si="1"/>
        <v>9868.076737032805</v>
      </c>
      <c r="E58" s="121">
        <f t="shared" si="2"/>
        <v>19263.88825668233</v>
      </c>
      <c r="F58" s="118">
        <f t="shared" si="3"/>
        <v>5129297.887586521</v>
      </c>
    </row>
    <row r="59" spans="2:6" ht="15.75">
      <c r="B59" s="114">
        <v>26</v>
      </c>
      <c r="C59" s="119">
        <f t="shared" si="0"/>
        <v>29131.964993715137</v>
      </c>
      <c r="D59" s="120">
        <f t="shared" si="1"/>
        <v>9831.154284540831</v>
      </c>
      <c r="E59" s="121">
        <f t="shared" si="2"/>
        <v>19300.810709174308</v>
      </c>
      <c r="F59" s="118">
        <f t="shared" si="3"/>
        <v>5109997.076877346</v>
      </c>
    </row>
    <row r="60" spans="2:6" ht="15.75">
      <c r="B60" s="114">
        <v>27</v>
      </c>
      <c r="C60" s="119">
        <f t="shared" si="0"/>
        <v>29131.964993715137</v>
      </c>
      <c r="D60" s="120">
        <f t="shared" si="1"/>
        <v>9794.161064014914</v>
      </c>
      <c r="E60" s="121">
        <f t="shared" si="2"/>
        <v>19337.803929700225</v>
      </c>
      <c r="F60" s="118">
        <f t="shared" si="3"/>
        <v>5090659.272947646</v>
      </c>
    </row>
    <row r="61" spans="2:6" ht="15.75">
      <c r="B61" s="114">
        <v>28</v>
      </c>
      <c r="C61" s="119">
        <f t="shared" si="0"/>
        <v>29131.964993715137</v>
      </c>
      <c r="D61" s="120">
        <f t="shared" si="1"/>
        <v>9757.09693981632</v>
      </c>
      <c r="E61" s="121">
        <f t="shared" si="2"/>
        <v>19374.86805389882</v>
      </c>
      <c r="F61" s="118">
        <f t="shared" si="3"/>
        <v>5071284.404893747</v>
      </c>
    </row>
    <row r="62" spans="2:6" ht="15.75">
      <c r="B62" s="114">
        <v>29</v>
      </c>
      <c r="C62" s="119">
        <f t="shared" si="0"/>
        <v>29131.964993715137</v>
      </c>
      <c r="D62" s="120">
        <f t="shared" si="1"/>
        <v>9719.961776046346</v>
      </c>
      <c r="E62" s="121">
        <f t="shared" si="2"/>
        <v>19412.00321766879</v>
      </c>
      <c r="F62" s="118">
        <f t="shared" si="3"/>
        <v>5051872.401676077</v>
      </c>
    </row>
    <row r="63" spans="2:6" ht="15.75">
      <c r="B63" s="114">
        <v>30</v>
      </c>
      <c r="C63" s="119">
        <f t="shared" si="0"/>
        <v>29131.964993715137</v>
      </c>
      <c r="D63" s="120">
        <f t="shared" si="1"/>
        <v>9682.755436545815</v>
      </c>
      <c r="E63" s="121">
        <f t="shared" si="2"/>
        <v>19449.20955716932</v>
      </c>
      <c r="F63" s="118">
        <f t="shared" si="3"/>
        <v>5032423.192118908</v>
      </c>
    </row>
    <row r="64" spans="2:6" ht="15.75">
      <c r="B64" s="114">
        <v>31</v>
      </c>
      <c r="C64" s="119">
        <f t="shared" si="0"/>
        <v>29131.964993715137</v>
      </c>
      <c r="D64" s="120">
        <f t="shared" si="1"/>
        <v>9645.477784894574</v>
      </c>
      <c r="E64" s="121">
        <f t="shared" si="2"/>
        <v>19486.487208820563</v>
      </c>
      <c r="F64" s="118">
        <f t="shared" si="3"/>
        <v>5012936.704910087</v>
      </c>
    </row>
    <row r="65" spans="2:6" ht="15.75">
      <c r="B65" s="114">
        <v>32</v>
      </c>
      <c r="C65" s="119">
        <f t="shared" si="0"/>
        <v>29131.964993715137</v>
      </c>
      <c r="D65" s="120">
        <f t="shared" si="1"/>
        <v>9608.128684411</v>
      </c>
      <c r="E65" s="121">
        <f t="shared" si="2"/>
        <v>19523.836309304137</v>
      </c>
      <c r="F65" s="118">
        <f t="shared" si="3"/>
        <v>4993412.868600783</v>
      </c>
    </row>
    <row r="66" spans="2:6" ht="15.75">
      <c r="B66" s="114">
        <v>33</v>
      </c>
      <c r="C66" s="119">
        <f t="shared" si="0"/>
        <v>29131.964993715137</v>
      </c>
      <c r="D66" s="120">
        <f t="shared" si="1"/>
        <v>9570.7079981515</v>
      </c>
      <c r="E66" s="121">
        <f t="shared" si="2"/>
        <v>19561.256995563635</v>
      </c>
      <c r="F66" s="118">
        <f t="shared" si="3"/>
        <v>4973851.61160522</v>
      </c>
    </row>
    <row r="67" spans="2:6" ht="15.75">
      <c r="B67" s="114">
        <v>34</v>
      </c>
      <c r="C67" s="119">
        <f t="shared" si="0"/>
        <v>29131.964993715137</v>
      </c>
      <c r="D67" s="120">
        <f t="shared" si="1"/>
        <v>9533.215588910003</v>
      </c>
      <c r="E67" s="121">
        <f t="shared" si="2"/>
        <v>19598.749404805134</v>
      </c>
      <c r="F67" s="118">
        <f t="shared" si="3"/>
        <v>4954252.862200415</v>
      </c>
    </row>
    <row r="68" spans="2:6" ht="15.75">
      <c r="B68" s="114">
        <v>35</v>
      </c>
      <c r="C68" s="119">
        <f t="shared" si="0"/>
        <v>29131.964993715137</v>
      </c>
      <c r="D68" s="120">
        <f t="shared" si="1"/>
        <v>9495.65131921746</v>
      </c>
      <c r="E68" s="121">
        <f t="shared" si="2"/>
        <v>19636.313674497676</v>
      </c>
      <c r="F68" s="118">
        <f t="shared" si="3"/>
        <v>4934616.548525917</v>
      </c>
    </row>
    <row r="69" spans="2:6" ht="15.75">
      <c r="B69" s="114">
        <v>36</v>
      </c>
      <c r="C69" s="119">
        <f t="shared" si="0"/>
        <v>29131.964993715137</v>
      </c>
      <c r="D69" s="120">
        <f t="shared" si="1"/>
        <v>9458.015051341341</v>
      </c>
      <c r="E69" s="121">
        <f t="shared" si="2"/>
        <v>19673.949942373794</v>
      </c>
      <c r="F69" s="118">
        <f t="shared" si="3"/>
        <v>4914942.598583544</v>
      </c>
    </row>
    <row r="70" spans="2:6" ht="15.75">
      <c r="B70" s="114">
        <v>37</v>
      </c>
      <c r="C70" s="119">
        <f t="shared" si="0"/>
        <v>29131.964993715137</v>
      </c>
      <c r="D70" s="120">
        <f t="shared" si="1"/>
        <v>9420.306647285126</v>
      </c>
      <c r="E70" s="121">
        <f t="shared" si="2"/>
        <v>19711.658346430013</v>
      </c>
      <c r="F70" s="118">
        <f t="shared" si="3"/>
        <v>4895230.940237113</v>
      </c>
    </row>
    <row r="71" spans="2:6" ht="15.75">
      <c r="B71" s="114">
        <v>38</v>
      </c>
      <c r="C71" s="119">
        <f t="shared" si="0"/>
        <v>29131.964993715137</v>
      </c>
      <c r="D71" s="120">
        <f t="shared" si="1"/>
        <v>9382.525968787799</v>
      </c>
      <c r="E71" s="121">
        <f t="shared" si="2"/>
        <v>19749.43902492734</v>
      </c>
      <c r="F71" s="118">
        <f t="shared" si="3"/>
        <v>4875481.501212186</v>
      </c>
    </row>
    <row r="72" spans="2:6" ht="15.75">
      <c r="B72" s="114">
        <v>39</v>
      </c>
      <c r="C72" s="119">
        <f t="shared" si="0"/>
        <v>29131.964993715137</v>
      </c>
      <c r="D72" s="120">
        <f t="shared" si="1"/>
        <v>9344.672877323355</v>
      </c>
      <c r="E72" s="121">
        <f t="shared" si="2"/>
        <v>19787.29211639178</v>
      </c>
      <c r="F72" s="118">
        <f t="shared" si="3"/>
        <v>4855694.209095795</v>
      </c>
    </row>
    <row r="73" spans="2:6" ht="15.75">
      <c r="B73" s="114">
        <v>40</v>
      </c>
      <c r="C73" s="119">
        <f t="shared" si="0"/>
        <v>29131.964993715137</v>
      </c>
      <c r="D73" s="120">
        <f t="shared" si="1"/>
        <v>9306.747234100272</v>
      </c>
      <c r="E73" s="121">
        <f t="shared" si="2"/>
        <v>19825.217759614865</v>
      </c>
      <c r="F73" s="118">
        <f t="shared" si="3"/>
        <v>4835868.99133618</v>
      </c>
    </row>
    <row r="74" spans="2:6" ht="15.75">
      <c r="B74" s="114">
        <v>41</v>
      </c>
      <c r="C74" s="119">
        <f t="shared" si="0"/>
        <v>29131.964993715137</v>
      </c>
      <c r="D74" s="120">
        <f t="shared" si="1"/>
        <v>9268.748900061011</v>
      </c>
      <c r="E74" s="121">
        <f t="shared" si="2"/>
        <v>19863.216093654126</v>
      </c>
      <c r="F74" s="118">
        <f t="shared" si="3"/>
        <v>4816005.775242526</v>
      </c>
    </row>
    <row r="75" spans="2:6" ht="15.75">
      <c r="B75" s="114">
        <v>42</v>
      </c>
      <c r="C75" s="119">
        <f t="shared" si="0"/>
        <v>29131.964993715137</v>
      </c>
      <c r="D75" s="120">
        <f t="shared" si="1"/>
        <v>9230.677735881507</v>
      </c>
      <c r="E75" s="121">
        <f t="shared" si="2"/>
        <v>19901.287257833632</v>
      </c>
      <c r="F75" s="118">
        <f t="shared" si="3"/>
        <v>4796104.487984693</v>
      </c>
    </row>
    <row r="76" spans="2:6" ht="15.75">
      <c r="B76" s="114">
        <v>43</v>
      </c>
      <c r="C76" s="119">
        <f t="shared" si="0"/>
        <v>29131.964993715137</v>
      </c>
      <c r="D76" s="120">
        <f t="shared" si="1"/>
        <v>9192.53360197066</v>
      </c>
      <c r="E76" s="121">
        <f t="shared" si="2"/>
        <v>19939.431391744478</v>
      </c>
      <c r="F76" s="118">
        <f t="shared" si="3"/>
        <v>4776165.056592948</v>
      </c>
    </row>
    <row r="77" spans="2:6" ht="15.75">
      <c r="B77" s="114">
        <v>44</v>
      </c>
      <c r="C77" s="119">
        <f t="shared" si="0"/>
        <v>29131.964993715137</v>
      </c>
      <c r="D77" s="120">
        <f t="shared" si="1"/>
        <v>9154.316358469816</v>
      </c>
      <c r="E77" s="121">
        <f t="shared" si="2"/>
        <v>19977.64863524532</v>
      </c>
      <c r="F77" s="118">
        <f t="shared" si="3"/>
        <v>4756187.407957703</v>
      </c>
    </row>
    <row r="78" spans="2:6" ht="15.75">
      <c r="B78" s="114">
        <v>45</v>
      </c>
      <c r="C78" s="119">
        <f t="shared" si="0"/>
        <v>29131.964993715137</v>
      </c>
      <c r="D78" s="120">
        <f t="shared" si="1"/>
        <v>9116.025865252264</v>
      </c>
      <c r="E78" s="121">
        <f t="shared" si="2"/>
        <v>20015.939128462873</v>
      </c>
      <c r="F78" s="118">
        <f t="shared" si="3"/>
        <v>4736171.46882924</v>
      </c>
    </row>
    <row r="79" spans="2:6" ht="15.75">
      <c r="B79" s="114">
        <v>46</v>
      </c>
      <c r="C79" s="119">
        <f t="shared" si="0"/>
        <v>29131.964993715137</v>
      </c>
      <c r="D79" s="120">
        <f t="shared" si="1"/>
        <v>9077.661981922709</v>
      </c>
      <c r="E79" s="121">
        <f t="shared" si="2"/>
        <v>20054.303011792428</v>
      </c>
      <c r="F79" s="118">
        <f t="shared" si="3"/>
        <v>4716117.165817447</v>
      </c>
    </row>
    <row r="80" spans="2:6" ht="15.75">
      <c r="B80" s="114">
        <v>47</v>
      </c>
      <c r="C80" s="119">
        <f t="shared" si="0"/>
        <v>29131.964993715137</v>
      </c>
      <c r="D80" s="120">
        <f t="shared" si="1"/>
        <v>9039.224567816773</v>
      </c>
      <c r="E80" s="121">
        <f t="shared" si="2"/>
        <v>20092.740425898366</v>
      </c>
      <c r="F80" s="118">
        <f t="shared" si="3"/>
        <v>4696024.425391548</v>
      </c>
    </row>
    <row r="81" spans="2:6" ht="15.75">
      <c r="B81" s="114">
        <v>48</v>
      </c>
      <c r="C81" s="119">
        <f t="shared" si="0"/>
        <v>29131.964993715137</v>
      </c>
      <c r="D81" s="120">
        <f t="shared" si="1"/>
        <v>9000.713482000467</v>
      </c>
      <c r="E81" s="121">
        <f t="shared" si="2"/>
        <v>20131.25151171467</v>
      </c>
      <c r="F81" s="118">
        <f t="shared" si="3"/>
        <v>4675893.173879834</v>
      </c>
    </row>
    <row r="82" spans="2:6" ht="15.75">
      <c r="B82" s="114">
        <v>49</v>
      </c>
      <c r="C82" s="119">
        <f t="shared" si="0"/>
        <v>29131.964993715137</v>
      </c>
      <c r="D82" s="120">
        <f t="shared" si="1"/>
        <v>8962.128583269681</v>
      </c>
      <c r="E82" s="121">
        <f t="shared" si="2"/>
        <v>20169.836410445456</v>
      </c>
      <c r="F82" s="118">
        <f t="shared" si="3"/>
        <v>4655723.337469389</v>
      </c>
    </row>
    <row r="83" spans="2:6" ht="15.75">
      <c r="B83" s="114">
        <v>50</v>
      </c>
      <c r="C83" s="119">
        <f t="shared" si="0"/>
        <v>29131.964993715137</v>
      </c>
      <c r="D83" s="120">
        <f t="shared" si="1"/>
        <v>8923.469730149662</v>
      </c>
      <c r="E83" s="121">
        <f t="shared" si="2"/>
        <v>20208.495263565477</v>
      </c>
      <c r="F83" s="118">
        <f t="shared" si="3"/>
        <v>4635514.842205823</v>
      </c>
    </row>
    <row r="84" spans="2:6" ht="15.75">
      <c r="B84" s="114">
        <v>51</v>
      </c>
      <c r="C84" s="119">
        <f t="shared" si="0"/>
        <v>29131.964993715137</v>
      </c>
      <c r="D84" s="120">
        <f t="shared" si="1"/>
        <v>8884.736780894495</v>
      </c>
      <c r="E84" s="121">
        <f t="shared" si="2"/>
        <v>20247.228212820643</v>
      </c>
      <c r="F84" s="118">
        <f t="shared" si="3"/>
        <v>4615267.613993003</v>
      </c>
    </row>
    <row r="85" spans="2:6" ht="15.75">
      <c r="B85" s="114">
        <v>52</v>
      </c>
      <c r="C85" s="119">
        <f t="shared" si="0"/>
        <v>29131.964993715137</v>
      </c>
      <c r="D85" s="120">
        <f t="shared" si="1"/>
        <v>8845.929593486588</v>
      </c>
      <c r="E85" s="121">
        <f t="shared" si="2"/>
        <v>20286.03540022855</v>
      </c>
      <c r="F85" s="118">
        <f t="shared" si="3"/>
        <v>4594981.578592774</v>
      </c>
    </row>
    <row r="86" spans="2:6" ht="15.75">
      <c r="B86" s="114">
        <v>53</v>
      </c>
      <c r="C86" s="119">
        <f t="shared" si="0"/>
        <v>29131.964993715137</v>
      </c>
      <c r="D86" s="120">
        <f t="shared" si="1"/>
        <v>8807.04802563615</v>
      </c>
      <c r="E86" s="121">
        <f t="shared" si="2"/>
        <v>20324.916968078986</v>
      </c>
      <c r="F86" s="118">
        <f t="shared" si="3"/>
        <v>4574656.661624695</v>
      </c>
    </row>
    <row r="87" spans="2:6" ht="15.75">
      <c r="B87" s="114">
        <v>54</v>
      </c>
      <c r="C87" s="119">
        <f t="shared" si="0"/>
        <v>29131.964993715137</v>
      </c>
      <c r="D87" s="120">
        <f t="shared" si="1"/>
        <v>8768.091934780665</v>
      </c>
      <c r="E87" s="121">
        <f t="shared" si="2"/>
        <v>20363.87305893447</v>
      </c>
      <c r="F87" s="118">
        <f t="shared" si="3"/>
        <v>4554292.7885657605</v>
      </c>
    </row>
    <row r="88" spans="2:6" ht="15.75">
      <c r="B88" s="114">
        <v>55</v>
      </c>
      <c r="C88" s="119">
        <f t="shared" si="0"/>
        <v>29131.964993715137</v>
      </c>
      <c r="D88" s="120">
        <f t="shared" si="1"/>
        <v>8729.061178084374</v>
      </c>
      <c r="E88" s="121">
        <f t="shared" si="2"/>
        <v>20402.903815630765</v>
      </c>
      <c r="F88" s="118">
        <f t="shared" si="3"/>
        <v>4533889.88475013</v>
      </c>
    </row>
    <row r="89" spans="2:6" ht="15.75">
      <c r="B89" s="114">
        <v>56</v>
      </c>
      <c r="C89" s="119">
        <f t="shared" si="0"/>
        <v>29131.964993715137</v>
      </c>
      <c r="D89" s="120">
        <f t="shared" si="1"/>
        <v>8689.955612437749</v>
      </c>
      <c r="E89" s="121">
        <f t="shared" si="2"/>
        <v>20442.00938127739</v>
      </c>
      <c r="F89" s="118">
        <f t="shared" si="3"/>
        <v>4513447.875368852</v>
      </c>
    </row>
    <row r="90" spans="2:6" ht="15.75">
      <c r="B90" s="114">
        <v>57</v>
      </c>
      <c r="C90" s="119">
        <f t="shared" si="0"/>
        <v>29131.964993715137</v>
      </c>
      <c r="D90" s="120">
        <f t="shared" si="1"/>
        <v>8650.775094456965</v>
      </c>
      <c r="E90" s="121">
        <f t="shared" si="2"/>
        <v>20481.18989925817</v>
      </c>
      <c r="F90" s="118">
        <f t="shared" si="3"/>
        <v>4492966.685469594</v>
      </c>
    </row>
    <row r="91" spans="2:6" ht="15.75">
      <c r="B91" s="114">
        <v>58</v>
      </c>
      <c r="C91" s="119">
        <f t="shared" si="0"/>
        <v>29131.964993715137</v>
      </c>
      <c r="D91" s="120">
        <f t="shared" si="1"/>
        <v>8611.519480483388</v>
      </c>
      <c r="E91" s="121">
        <f t="shared" si="2"/>
        <v>20520.44551323175</v>
      </c>
      <c r="F91" s="118">
        <f t="shared" si="3"/>
        <v>4472446.239956362</v>
      </c>
    </row>
    <row r="92" spans="2:6" ht="15.75">
      <c r="B92" s="114">
        <v>59</v>
      </c>
      <c r="C92" s="119">
        <f t="shared" si="0"/>
        <v>29131.964993715137</v>
      </c>
      <c r="D92" s="120">
        <f t="shared" si="1"/>
        <v>8572.188626583027</v>
      </c>
      <c r="E92" s="121">
        <f t="shared" si="2"/>
        <v>20559.776367132108</v>
      </c>
      <c r="F92" s="118">
        <f t="shared" si="3"/>
        <v>4451886.46358923</v>
      </c>
    </row>
    <row r="93" spans="2:6" ht="15.75">
      <c r="B93" s="114">
        <v>60</v>
      </c>
      <c r="C93" s="119">
        <f t="shared" si="0"/>
        <v>29131.964993715137</v>
      </c>
      <c r="D93" s="120">
        <f t="shared" si="1"/>
        <v>8532.782388546024</v>
      </c>
      <c r="E93" s="121">
        <f t="shared" si="2"/>
        <v>20599.182605169113</v>
      </c>
      <c r="F93" s="118">
        <f t="shared" si="3"/>
        <v>4431287.280984061</v>
      </c>
    </row>
    <row r="94" spans="2:6" ht="15.75">
      <c r="B94" s="114">
        <v>61</v>
      </c>
      <c r="C94" s="119">
        <f t="shared" si="0"/>
        <v>29131.964993715137</v>
      </c>
      <c r="D94" s="120">
        <f t="shared" si="1"/>
        <v>8493.300621886116</v>
      </c>
      <c r="E94" s="121">
        <f t="shared" si="2"/>
        <v>20638.66437182902</v>
      </c>
      <c r="F94" s="118">
        <f t="shared" si="3"/>
        <v>4410648.616612231</v>
      </c>
    </row>
    <row r="95" spans="2:6" ht="15.75">
      <c r="B95" s="114">
        <v>62</v>
      </c>
      <c r="C95" s="119">
        <f t="shared" si="0"/>
        <v>29131.964993715137</v>
      </c>
      <c r="D95" s="120">
        <f t="shared" si="1"/>
        <v>8453.74318184011</v>
      </c>
      <c r="E95" s="121">
        <f t="shared" si="2"/>
        <v>20678.221811875028</v>
      </c>
      <c r="F95" s="118">
        <f t="shared" si="3"/>
        <v>4389970.394800357</v>
      </c>
    </row>
    <row r="96" spans="2:6" ht="15.75">
      <c r="B96" s="114">
        <v>63</v>
      </c>
      <c r="C96" s="119">
        <f t="shared" si="0"/>
        <v>29131.964993715137</v>
      </c>
      <c r="D96" s="120">
        <f t="shared" si="1"/>
        <v>8414.109923367349</v>
      </c>
      <c r="E96" s="121">
        <f t="shared" si="2"/>
        <v>20717.85507034779</v>
      </c>
      <c r="F96" s="118">
        <f t="shared" si="3"/>
        <v>4369252.539730009</v>
      </c>
    </row>
    <row r="97" spans="2:6" ht="15.75">
      <c r="B97" s="114">
        <v>64</v>
      </c>
      <c r="C97" s="119">
        <f t="shared" si="0"/>
        <v>29131.964993715137</v>
      </c>
      <c r="D97" s="120">
        <f t="shared" si="1"/>
        <v>8374.400701149183</v>
      </c>
      <c r="E97" s="121">
        <f t="shared" si="2"/>
        <v>20757.564292565956</v>
      </c>
      <c r="F97" s="118">
        <f t="shared" si="3"/>
        <v>4348494.975437443</v>
      </c>
    </row>
    <row r="98" spans="2:6" ht="15.75">
      <c r="B98" s="114">
        <v>65</v>
      </c>
      <c r="C98" s="119">
        <f t="shared" si="0"/>
        <v>29131.964993715137</v>
      </c>
      <c r="D98" s="120">
        <f t="shared" si="1"/>
        <v>8334.615369588431</v>
      </c>
      <c r="E98" s="121">
        <f t="shared" si="2"/>
        <v>20797.349624126706</v>
      </c>
      <c r="F98" s="118">
        <f t="shared" si="3"/>
        <v>4327697.625813316</v>
      </c>
    </row>
    <row r="99" spans="2:6" ht="15.75">
      <c r="B99" s="114">
        <v>66</v>
      </c>
      <c r="C99" s="119">
        <f aca="true" t="shared" si="4" ref="C99:C162">$C$25/$E$30</f>
        <v>29131.964993715137</v>
      </c>
      <c r="D99" s="120">
        <f aca="true" t="shared" si="5" ref="D99:D162">F98*$F$26/100</f>
        <v>8294.753782808853</v>
      </c>
      <c r="E99" s="121">
        <f aca="true" t="shared" si="6" ref="E99:E162">C99-D99</f>
        <v>20837.211210906284</v>
      </c>
      <c r="F99" s="118">
        <f aca="true" t="shared" si="7" ref="F99:F162">F98-E99</f>
        <v>4306860.414602409</v>
      </c>
    </row>
    <row r="100" spans="2:6" ht="15.75">
      <c r="B100" s="114">
        <v>67</v>
      </c>
      <c r="C100" s="119">
        <f t="shared" si="4"/>
        <v>29131.964993715137</v>
      </c>
      <c r="D100" s="120">
        <f t="shared" si="5"/>
        <v>8254.815794654616</v>
      </c>
      <c r="E100" s="121">
        <f t="shared" si="6"/>
        <v>20877.14919906052</v>
      </c>
      <c r="F100" s="118">
        <f t="shared" si="7"/>
        <v>4285983.265403349</v>
      </c>
    </row>
    <row r="101" spans="2:6" ht="15.75">
      <c r="B101" s="114">
        <v>68</v>
      </c>
      <c r="C101" s="119">
        <f t="shared" si="4"/>
        <v>29131.964993715137</v>
      </c>
      <c r="D101" s="120">
        <f t="shared" si="5"/>
        <v>8214.801258689751</v>
      </c>
      <c r="E101" s="121">
        <f t="shared" si="6"/>
        <v>20917.163735025388</v>
      </c>
      <c r="F101" s="118">
        <f t="shared" si="7"/>
        <v>4265066.101668323</v>
      </c>
    </row>
    <row r="102" spans="2:6" ht="15.75">
      <c r="B102" s="114">
        <v>69</v>
      </c>
      <c r="C102" s="119">
        <f t="shared" si="4"/>
        <v>29131.964993715137</v>
      </c>
      <c r="D102" s="120">
        <f t="shared" si="5"/>
        <v>8174.710028197619</v>
      </c>
      <c r="E102" s="121">
        <f t="shared" si="6"/>
        <v>20957.254965517517</v>
      </c>
      <c r="F102" s="118">
        <f t="shared" si="7"/>
        <v>4244108.846702806</v>
      </c>
    </row>
    <row r="103" spans="2:6" ht="15.75">
      <c r="B103" s="114">
        <v>70</v>
      </c>
      <c r="C103" s="119">
        <f t="shared" si="4"/>
        <v>29131.964993715137</v>
      </c>
      <c r="D103" s="120">
        <f t="shared" si="5"/>
        <v>8134.541956180377</v>
      </c>
      <c r="E103" s="121">
        <f t="shared" si="6"/>
        <v>20997.42303753476</v>
      </c>
      <c r="F103" s="118">
        <f t="shared" si="7"/>
        <v>4223111.423665271</v>
      </c>
    </row>
    <row r="104" spans="2:6" ht="15.75">
      <c r="B104" s="114">
        <v>71</v>
      </c>
      <c r="C104" s="119">
        <f t="shared" si="4"/>
        <v>29131.964993715137</v>
      </c>
      <c r="D104" s="120">
        <f t="shared" si="5"/>
        <v>8094.296895358436</v>
      </c>
      <c r="E104" s="121">
        <f t="shared" si="6"/>
        <v>21037.668098356702</v>
      </c>
      <c r="F104" s="118">
        <f t="shared" si="7"/>
        <v>4202073.755566915</v>
      </c>
    </row>
    <row r="105" spans="2:6" ht="15.75">
      <c r="B105" s="114">
        <v>72</v>
      </c>
      <c r="C105" s="119">
        <f t="shared" si="4"/>
        <v>29131.964993715137</v>
      </c>
      <c r="D105" s="120">
        <f t="shared" si="5"/>
        <v>8053.974698169919</v>
      </c>
      <c r="E105" s="121">
        <f t="shared" si="6"/>
        <v>21077.99029554522</v>
      </c>
      <c r="F105" s="118">
        <f t="shared" si="7"/>
        <v>4180995.7652713694</v>
      </c>
    </row>
    <row r="106" spans="2:6" ht="15.75">
      <c r="B106" s="114">
        <v>73</v>
      </c>
      <c r="C106" s="119">
        <f t="shared" si="4"/>
        <v>29131.964993715137</v>
      </c>
      <c r="D106" s="120">
        <f t="shared" si="5"/>
        <v>8013.575216770125</v>
      </c>
      <c r="E106" s="121">
        <f t="shared" si="6"/>
        <v>21118.389776945012</v>
      </c>
      <c r="F106" s="118">
        <f t="shared" si="7"/>
        <v>4159877.3754944243</v>
      </c>
    </row>
    <row r="107" spans="2:6" ht="15.75">
      <c r="B107" s="114">
        <v>74</v>
      </c>
      <c r="C107" s="119">
        <f t="shared" si="4"/>
        <v>29131.964993715137</v>
      </c>
      <c r="D107" s="120">
        <f t="shared" si="5"/>
        <v>7973.09830303098</v>
      </c>
      <c r="E107" s="121">
        <f t="shared" si="6"/>
        <v>21158.866690684157</v>
      </c>
      <c r="F107" s="118">
        <f t="shared" si="7"/>
        <v>4138718.50880374</v>
      </c>
    </row>
    <row r="108" spans="2:6" ht="15.75">
      <c r="B108" s="114">
        <v>75</v>
      </c>
      <c r="C108" s="119">
        <f t="shared" si="4"/>
        <v>29131.964993715137</v>
      </c>
      <c r="D108" s="120">
        <f t="shared" si="5"/>
        <v>7932.543808540501</v>
      </c>
      <c r="E108" s="121">
        <f t="shared" si="6"/>
        <v>21199.421185174637</v>
      </c>
      <c r="F108" s="118">
        <f t="shared" si="7"/>
        <v>4117519.0876185657</v>
      </c>
    </row>
    <row r="109" spans="2:6" ht="15.75">
      <c r="B109" s="114">
        <v>76</v>
      </c>
      <c r="C109" s="119">
        <f t="shared" si="4"/>
        <v>29131.964993715137</v>
      </c>
      <c r="D109" s="120">
        <f t="shared" si="5"/>
        <v>7891.91158460225</v>
      </c>
      <c r="E109" s="121">
        <f t="shared" si="6"/>
        <v>21240.053409112887</v>
      </c>
      <c r="F109" s="118">
        <f t="shared" si="7"/>
        <v>4096279.0342094526</v>
      </c>
    </row>
    <row r="110" spans="2:6" ht="15.75">
      <c r="B110" s="114">
        <v>77</v>
      </c>
      <c r="C110" s="119">
        <f t="shared" si="4"/>
        <v>29131.964993715137</v>
      </c>
      <c r="D110" s="120">
        <f t="shared" si="5"/>
        <v>7851.201482234784</v>
      </c>
      <c r="E110" s="121">
        <f t="shared" si="6"/>
        <v>21280.763511480352</v>
      </c>
      <c r="F110" s="118">
        <f t="shared" si="7"/>
        <v>4074998.2706979723</v>
      </c>
    </row>
    <row r="111" spans="2:6" ht="15.75">
      <c r="B111" s="114">
        <v>78</v>
      </c>
      <c r="C111" s="119">
        <f t="shared" si="4"/>
        <v>29131.964993715137</v>
      </c>
      <c r="D111" s="120">
        <f t="shared" si="5"/>
        <v>7810.413352171113</v>
      </c>
      <c r="E111" s="121">
        <f t="shared" si="6"/>
        <v>21321.551641544025</v>
      </c>
      <c r="F111" s="118">
        <f t="shared" si="7"/>
        <v>4053676.7190564284</v>
      </c>
    </row>
    <row r="112" spans="2:6" ht="15.75">
      <c r="B112" s="114">
        <v>79</v>
      </c>
      <c r="C112" s="119">
        <f t="shared" si="4"/>
        <v>29131.964993715137</v>
      </c>
      <c r="D112" s="120">
        <f t="shared" si="5"/>
        <v>7769.547044858154</v>
      </c>
      <c r="E112" s="121">
        <f t="shared" si="6"/>
        <v>21362.417948856983</v>
      </c>
      <c r="F112" s="118">
        <f t="shared" si="7"/>
        <v>4032314.3011075715</v>
      </c>
    </row>
    <row r="113" spans="2:6" ht="15.75">
      <c r="B113" s="114">
        <v>80</v>
      </c>
      <c r="C113" s="119">
        <f t="shared" si="4"/>
        <v>29131.964993715137</v>
      </c>
      <c r="D113" s="120">
        <f t="shared" si="5"/>
        <v>7728.602410456178</v>
      </c>
      <c r="E113" s="121">
        <f t="shared" si="6"/>
        <v>21403.36258325896</v>
      </c>
      <c r="F113" s="118">
        <f t="shared" si="7"/>
        <v>4010910.9385243123</v>
      </c>
    </row>
    <row r="114" spans="2:6" ht="15.75">
      <c r="B114" s="114">
        <v>81</v>
      </c>
      <c r="C114" s="119">
        <f t="shared" si="4"/>
        <v>29131.964993715137</v>
      </c>
      <c r="D114" s="120">
        <f t="shared" si="5"/>
        <v>7687.5792988382655</v>
      </c>
      <c r="E114" s="121">
        <f t="shared" si="6"/>
        <v>21444.385694876873</v>
      </c>
      <c r="F114" s="118">
        <f t="shared" si="7"/>
        <v>3989466.5528294356</v>
      </c>
    </row>
    <row r="115" spans="2:6" ht="15.75">
      <c r="B115" s="114">
        <v>82</v>
      </c>
      <c r="C115" s="119">
        <f t="shared" si="4"/>
        <v>29131.964993715137</v>
      </c>
      <c r="D115" s="120">
        <f t="shared" si="5"/>
        <v>7646.477559589751</v>
      </c>
      <c r="E115" s="121">
        <f t="shared" si="6"/>
        <v>21485.487434125385</v>
      </c>
      <c r="F115" s="118">
        <f t="shared" si="7"/>
        <v>3967981.06539531</v>
      </c>
    </row>
    <row r="116" spans="2:6" ht="15.75">
      <c r="B116" s="114">
        <v>83</v>
      </c>
      <c r="C116" s="119">
        <f t="shared" si="4"/>
        <v>29131.964993715137</v>
      </c>
      <c r="D116" s="120">
        <f t="shared" si="5"/>
        <v>7605.297042007677</v>
      </c>
      <c r="E116" s="121">
        <f t="shared" si="6"/>
        <v>21526.66795170746</v>
      </c>
      <c r="F116" s="118">
        <f t="shared" si="7"/>
        <v>3946454.397443603</v>
      </c>
    </row>
    <row r="117" spans="2:6" ht="15.75">
      <c r="B117" s="114">
        <v>84</v>
      </c>
      <c r="C117" s="119">
        <f t="shared" si="4"/>
        <v>29131.964993715137</v>
      </c>
      <c r="D117" s="120">
        <f t="shared" si="5"/>
        <v>7564.037595100238</v>
      </c>
      <c r="E117" s="121">
        <f t="shared" si="6"/>
        <v>21567.9273986149</v>
      </c>
      <c r="F117" s="118">
        <f t="shared" si="7"/>
        <v>3924886.4700449877</v>
      </c>
    </row>
    <row r="118" spans="2:6" ht="15.75">
      <c r="B118" s="114">
        <v>85</v>
      </c>
      <c r="C118" s="119">
        <f t="shared" si="4"/>
        <v>29131.964993715137</v>
      </c>
      <c r="D118" s="120">
        <f t="shared" si="5"/>
        <v>7522.699067586226</v>
      </c>
      <c r="E118" s="121">
        <f t="shared" si="6"/>
        <v>21609.26592612891</v>
      </c>
      <c r="F118" s="118">
        <f t="shared" si="7"/>
        <v>3903277.204118859</v>
      </c>
    </row>
    <row r="119" spans="2:6" ht="15.75">
      <c r="B119" s="114">
        <v>86</v>
      </c>
      <c r="C119" s="119">
        <f t="shared" si="4"/>
        <v>29131.964993715137</v>
      </c>
      <c r="D119" s="120">
        <f t="shared" si="5"/>
        <v>7481.281307894479</v>
      </c>
      <c r="E119" s="121">
        <f t="shared" si="6"/>
        <v>21650.68368582066</v>
      </c>
      <c r="F119" s="118">
        <f t="shared" si="7"/>
        <v>3881626.5204330385</v>
      </c>
    </row>
    <row r="120" spans="2:6" ht="15.75">
      <c r="B120" s="114">
        <v>87</v>
      </c>
      <c r="C120" s="119">
        <f t="shared" si="4"/>
        <v>29131.964993715137</v>
      </c>
      <c r="D120" s="120">
        <f t="shared" si="5"/>
        <v>7439.784164163324</v>
      </c>
      <c r="E120" s="121">
        <f t="shared" si="6"/>
        <v>21692.180829551813</v>
      </c>
      <c r="F120" s="118">
        <f t="shared" si="7"/>
        <v>3859934.3396034865</v>
      </c>
    </row>
    <row r="121" spans="2:6" ht="15.75">
      <c r="B121" s="114">
        <v>88</v>
      </c>
      <c r="C121" s="119">
        <f t="shared" si="4"/>
        <v>29131.964993715137</v>
      </c>
      <c r="D121" s="120">
        <f t="shared" si="5"/>
        <v>7398.207484240015</v>
      </c>
      <c r="E121" s="121">
        <f t="shared" si="6"/>
        <v>21733.757509475123</v>
      </c>
      <c r="F121" s="118">
        <f t="shared" si="7"/>
        <v>3838200.5820940114</v>
      </c>
    </row>
    <row r="122" spans="2:6" ht="15.75">
      <c r="B122" s="114">
        <v>89</v>
      </c>
      <c r="C122" s="119">
        <f t="shared" si="4"/>
        <v>29131.964993715137</v>
      </c>
      <c r="D122" s="120">
        <f t="shared" si="5"/>
        <v>7356.551115680188</v>
      </c>
      <c r="E122" s="121">
        <f t="shared" si="6"/>
        <v>21775.41387803495</v>
      </c>
      <c r="F122" s="118">
        <f t="shared" si="7"/>
        <v>3816425.1682159766</v>
      </c>
    </row>
    <row r="123" spans="2:6" ht="15.75">
      <c r="B123" s="114">
        <v>90</v>
      </c>
      <c r="C123" s="119">
        <f t="shared" si="4"/>
        <v>29131.964993715137</v>
      </c>
      <c r="D123" s="120">
        <f t="shared" si="5"/>
        <v>7314.814905747288</v>
      </c>
      <c r="E123" s="121">
        <f t="shared" si="6"/>
        <v>21817.15008796785</v>
      </c>
      <c r="F123" s="118">
        <f t="shared" si="7"/>
        <v>3794608.0181280086</v>
      </c>
    </row>
    <row r="124" spans="2:6" ht="15.75">
      <c r="B124" s="114">
        <v>91</v>
      </c>
      <c r="C124" s="119">
        <f t="shared" si="4"/>
        <v>29131.964993715137</v>
      </c>
      <c r="D124" s="120">
        <f t="shared" si="5"/>
        <v>7272.998701412015</v>
      </c>
      <c r="E124" s="121">
        <f t="shared" si="6"/>
        <v>21858.96629230312</v>
      </c>
      <c r="F124" s="118">
        <f t="shared" si="7"/>
        <v>3772749.0518357055</v>
      </c>
    </row>
    <row r="125" spans="2:6" ht="15.75">
      <c r="B125" s="114">
        <v>92</v>
      </c>
      <c r="C125" s="119">
        <f t="shared" si="4"/>
        <v>29131.964993715137</v>
      </c>
      <c r="D125" s="120">
        <f t="shared" si="5"/>
        <v>7231.102349351768</v>
      </c>
      <c r="E125" s="121">
        <f t="shared" si="6"/>
        <v>21900.86264436337</v>
      </c>
      <c r="F125" s="118">
        <f t="shared" si="7"/>
        <v>3750848.1891913423</v>
      </c>
    </row>
    <row r="126" spans="2:6" ht="15.75">
      <c r="B126" s="114">
        <v>93</v>
      </c>
      <c r="C126" s="119">
        <f t="shared" si="4"/>
        <v>29131.964993715137</v>
      </c>
      <c r="D126" s="120">
        <f t="shared" si="5"/>
        <v>7189.125695950072</v>
      </c>
      <c r="E126" s="121">
        <f t="shared" si="6"/>
        <v>21942.839297765066</v>
      </c>
      <c r="F126" s="118">
        <f t="shared" si="7"/>
        <v>3728905.3498935774</v>
      </c>
    </row>
    <row r="127" spans="2:6" ht="15.75">
      <c r="B127" s="114">
        <v>94</v>
      </c>
      <c r="C127" s="119">
        <f t="shared" si="4"/>
        <v>29131.964993715137</v>
      </c>
      <c r="D127" s="120">
        <f t="shared" si="5"/>
        <v>7147.068587296023</v>
      </c>
      <c r="E127" s="121">
        <f t="shared" si="6"/>
        <v>21984.896406419113</v>
      </c>
      <c r="F127" s="118">
        <f t="shared" si="7"/>
        <v>3706920.4534871583</v>
      </c>
    </row>
    <row r="128" spans="2:6" ht="15.75">
      <c r="B128" s="114">
        <v>95</v>
      </c>
      <c r="C128" s="119">
        <f t="shared" si="4"/>
        <v>29131.964993715137</v>
      </c>
      <c r="D128" s="120">
        <f t="shared" si="5"/>
        <v>7104.93086918372</v>
      </c>
      <c r="E128" s="121">
        <f t="shared" si="6"/>
        <v>22027.03412453142</v>
      </c>
      <c r="F128" s="118">
        <f t="shared" si="7"/>
        <v>3684893.419362627</v>
      </c>
    </row>
    <row r="129" spans="2:6" ht="15.75">
      <c r="B129" s="114">
        <v>96</v>
      </c>
      <c r="C129" s="119">
        <f t="shared" si="4"/>
        <v>29131.964993715137</v>
      </c>
      <c r="D129" s="120">
        <f t="shared" si="5"/>
        <v>7062.712387111702</v>
      </c>
      <c r="E129" s="121">
        <f t="shared" si="6"/>
        <v>22069.252606603433</v>
      </c>
      <c r="F129" s="118">
        <f t="shared" si="7"/>
        <v>3662824.1667560237</v>
      </c>
    </row>
    <row r="130" spans="2:6" ht="15.75">
      <c r="B130" s="114">
        <v>97</v>
      </c>
      <c r="C130" s="119">
        <f t="shared" si="4"/>
        <v>29131.964993715137</v>
      </c>
      <c r="D130" s="120">
        <f t="shared" si="5"/>
        <v>7020.412986282378</v>
      </c>
      <c r="E130" s="121">
        <f t="shared" si="6"/>
        <v>22111.552007432758</v>
      </c>
      <c r="F130" s="118">
        <f t="shared" si="7"/>
        <v>3640712.614748591</v>
      </c>
    </row>
    <row r="131" spans="2:6" ht="15.75">
      <c r="B131" s="114">
        <v>98</v>
      </c>
      <c r="C131" s="119">
        <f t="shared" si="4"/>
        <v>29131.964993715137</v>
      </c>
      <c r="D131" s="120">
        <f t="shared" si="5"/>
        <v>6978.032511601466</v>
      </c>
      <c r="E131" s="121">
        <f t="shared" si="6"/>
        <v>22153.932482113672</v>
      </c>
      <c r="F131" s="118">
        <f t="shared" si="7"/>
        <v>3618558.6822664775</v>
      </c>
    </row>
    <row r="132" spans="2:6" ht="15.75">
      <c r="B132" s="114">
        <v>99</v>
      </c>
      <c r="C132" s="119">
        <f t="shared" si="4"/>
        <v>29131.964993715137</v>
      </c>
      <c r="D132" s="120">
        <f t="shared" si="5"/>
        <v>6935.570807677414</v>
      </c>
      <c r="E132" s="121">
        <f t="shared" si="6"/>
        <v>22196.394186037724</v>
      </c>
      <c r="F132" s="118">
        <f t="shared" si="7"/>
        <v>3596362.28808044</v>
      </c>
    </row>
    <row r="133" spans="2:6" ht="15.75">
      <c r="B133" s="114">
        <v>100</v>
      </c>
      <c r="C133" s="119">
        <f t="shared" si="4"/>
        <v>29131.964993715137</v>
      </c>
      <c r="D133" s="120">
        <f t="shared" si="5"/>
        <v>6893.027718820843</v>
      </c>
      <c r="E133" s="121">
        <f t="shared" si="6"/>
        <v>22238.937274894295</v>
      </c>
      <c r="F133" s="118">
        <f t="shared" si="7"/>
        <v>3574123.3508055457</v>
      </c>
    </row>
    <row r="134" spans="2:6" ht="15.75">
      <c r="B134" s="114">
        <v>101</v>
      </c>
      <c r="C134" s="119">
        <f t="shared" si="4"/>
        <v>29131.964993715137</v>
      </c>
      <c r="D134" s="120">
        <f t="shared" si="5"/>
        <v>6850.403089043963</v>
      </c>
      <c r="E134" s="121">
        <f t="shared" si="6"/>
        <v>22281.561904671173</v>
      </c>
      <c r="F134" s="118">
        <f t="shared" si="7"/>
        <v>3551841.7889008746</v>
      </c>
    </row>
    <row r="135" spans="2:6" ht="15.75">
      <c r="B135" s="114">
        <v>102</v>
      </c>
      <c r="C135" s="119">
        <f t="shared" si="4"/>
        <v>29131.964993715137</v>
      </c>
      <c r="D135" s="120">
        <f t="shared" si="5"/>
        <v>6807.696762060008</v>
      </c>
      <c r="E135" s="121">
        <f t="shared" si="6"/>
        <v>22324.26823165513</v>
      </c>
      <c r="F135" s="118">
        <f t="shared" si="7"/>
        <v>3529517.5206692195</v>
      </c>
    </row>
    <row r="136" spans="2:6" ht="15.75">
      <c r="B136" s="114">
        <v>103</v>
      </c>
      <c r="C136" s="119">
        <f t="shared" si="4"/>
        <v>29131.964993715137</v>
      </c>
      <c r="D136" s="120">
        <f t="shared" si="5"/>
        <v>6764.90858128267</v>
      </c>
      <c r="E136" s="121">
        <f t="shared" si="6"/>
        <v>22367.056412432466</v>
      </c>
      <c r="F136" s="118">
        <f t="shared" si="7"/>
        <v>3507150.464256787</v>
      </c>
    </row>
    <row r="137" spans="2:6" ht="15.75">
      <c r="B137" s="114">
        <v>104</v>
      </c>
      <c r="C137" s="119">
        <f t="shared" si="4"/>
        <v>29131.964993715137</v>
      </c>
      <c r="D137" s="120">
        <f t="shared" si="5"/>
        <v>6722.038389825508</v>
      </c>
      <c r="E137" s="121">
        <f t="shared" si="6"/>
        <v>22409.92660388963</v>
      </c>
      <c r="F137" s="118">
        <f t="shared" si="7"/>
        <v>3484740.5376528976</v>
      </c>
    </row>
    <row r="138" spans="2:6" ht="15.75">
      <c r="B138" s="114">
        <v>105</v>
      </c>
      <c r="C138" s="119">
        <f t="shared" si="4"/>
        <v>29131.964993715137</v>
      </c>
      <c r="D138" s="120">
        <f t="shared" si="5"/>
        <v>6679.086030501387</v>
      </c>
      <c r="E138" s="121">
        <f t="shared" si="6"/>
        <v>22452.87896321375</v>
      </c>
      <c r="F138" s="118">
        <f t="shared" si="7"/>
        <v>3462287.658689684</v>
      </c>
    </row>
    <row r="139" spans="2:6" ht="15.75">
      <c r="B139" s="114">
        <v>106</v>
      </c>
      <c r="C139" s="119">
        <f t="shared" si="4"/>
        <v>29131.964993715137</v>
      </c>
      <c r="D139" s="120">
        <f t="shared" si="5"/>
        <v>6636.051345821894</v>
      </c>
      <c r="E139" s="121">
        <f t="shared" si="6"/>
        <v>22495.91364789324</v>
      </c>
      <c r="F139" s="118">
        <f t="shared" si="7"/>
        <v>3439791.7450417904</v>
      </c>
    </row>
    <row r="140" spans="2:6" ht="15.75">
      <c r="B140" s="114">
        <v>107</v>
      </c>
      <c r="C140" s="119">
        <f t="shared" si="4"/>
        <v>29131.964993715137</v>
      </c>
      <c r="D140" s="120">
        <f t="shared" si="5"/>
        <v>6592.934177996764</v>
      </c>
      <c r="E140" s="121">
        <f t="shared" si="6"/>
        <v>22539.03081571837</v>
      </c>
      <c r="F140" s="118">
        <f t="shared" si="7"/>
        <v>3417252.714226072</v>
      </c>
    </row>
    <row r="141" spans="2:6" ht="15.75">
      <c r="B141" s="114">
        <v>108</v>
      </c>
      <c r="C141" s="119">
        <f t="shared" si="4"/>
        <v>29131.964993715137</v>
      </c>
      <c r="D141" s="120">
        <f t="shared" si="5"/>
        <v>6549.734368933304</v>
      </c>
      <c r="E141" s="121">
        <f t="shared" si="6"/>
        <v>22582.230624781834</v>
      </c>
      <c r="F141" s="118">
        <f t="shared" si="7"/>
        <v>3394670.4836012903</v>
      </c>
    </row>
    <row r="142" spans="2:6" ht="15.75">
      <c r="B142" s="114">
        <v>109</v>
      </c>
      <c r="C142" s="119">
        <f t="shared" si="4"/>
        <v>29131.964993715137</v>
      </c>
      <c r="D142" s="120">
        <f t="shared" si="5"/>
        <v>6506.451760235806</v>
      </c>
      <c r="E142" s="121">
        <f t="shared" si="6"/>
        <v>22625.51323347933</v>
      </c>
      <c r="F142" s="118">
        <f t="shared" si="7"/>
        <v>3372044.970367811</v>
      </c>
    </row>
    <row r="143" spans="2:6" ht="15.75">
      <c r="B143" s="114">
        <v>110</v>
      </c>
      <c r="C143" s="119">
        <f t="shared" si="4"/>
        <v>29131.964993715137</v>
      </c>
      <c r="D143" s="120">
        <f t="shared" si="5"/>
        <v>6463.08619320497</v>
      </c>
      <c r="E143" s="121">
        <f t="shared" si="6"/>
        <v>22668.878800510167</v>
      </c>
      <c r="F143" s="118">
        <f t="shared" si="7"/>
        <v>3349376.091567301</v>
      </c>
    </row>
    <row r="144" spans="2:6" ht="15.75">
      <c r="B144" s="114">
        <v>111</v>
      </c>
      <c r="C144" s="119">
        <f t="shared" si="4"/>
        <v>29131.964993715137</v>
      </c>
      <c r="D144" s="120">
        <f t="shared" si="5"/>
        <v>6419.637508837327</v>
      </c>
      <c r="E144" s="121">
        <f t="shared" si="6"/>
        <v>22712.32748487781</v>
      </c>
      <c r="F144" s="118">
        <f t="shared" si="7"/>
        <v>3326663.7640824234</v>
      </c>
    </row>
    <row r="145" spans="2:6" ht="15.75">
      <c r="B145" s="114">
        <v>112</v>
      </c>
      <c r="C145" s="119">
        <f t="shared" si="4"/>
        <v>29131.964993715137</v>
      </c>
      <c r="D145" s="120">
        <f t="shared" si="5"/>
        <v>6376.105547824644</v>
      </c>
      <c r="E145" s="121">
        <f t="shared" si="6"/>
        <v>22755.85944589049</v>
      </c>
      <c r="F145" s="118">
        <f t="shared" si="7"/>
        <v>3303907.904636533</v>
      </c>
    </row>
    <row r="146" spans="2:6" ht="15.75">
      <c r="B146" s="114">
        <v>113</v>
      </c>
      <c r="C146" s="119">
        <f t="shared" si="4"/>
        <v>29131.964993715137</v>
      </c>
      <c r="D146" s="120">
        <f t="shared" si="5"/>
        <v>6332.490150553354</v>
      </c>
      <c r="E146" s="121">
        <f t="shared" si="6"/>
        <v>22799.474843161785</v>
      </c>
      <c r="F146" s="118">
        <f t="shared" si="7"/>
        <v>3281108.4297933714</v>
      </c>
    </row>
    <row r="147" spans="2:6" ht="15.75">
      <c r="B147" s="114">
        <v>114</v>
      </c>
      <c r="C147" s="119">
        <f t="shared" si="4"/>
        <v>29131.964993715137</v>
      </c>
      <c r="D147" s="120">
        <f t="shared" si="5"/>
        <v>6288.791157103961</v>
      </c>
      <c r="E147" s="121">
        <f t="shared" si="6"/>
        <v>22843.173836611175</v>
      </c>
      <c r="F147" s="118">
        <f t="shared" si="7"/>
        <v>3258265.25595676</v>
      </c>
    </row>
    <row r="148" spans="2:6" ht="15.75">
      <c r="B148" s="114">
        <v>115</v>
      </c>
      <c r="C148" s="119">
        <f t="shared" si="4"/>
        <v>29131.964993715137</v>
      </c>
      <c r="D148" s="120">
        <f t="shared" si="5"/>
        <v>6245.008407250457</v>
      </c>
      <c r="E148" s="121">
        <f t="shared" si="6"/>
        <v>22886.95658646468</v>
      </c>
      <c r="F148" s="118">
        <f t="shared" si="7"/>
        <v>3235378.2993702954</v>
      </c>
    </row>
    <row r="149" spans="2:6" ht="15.75">
      <c r="B149" s="114">
        <v>116</v>
      </c>
      <c r="C149" s="119">
        <f t="shared" si="4"/>
        <v>29131.964993715137</v>
      </c>
      <c r="D149" s="120">
        <f t="shared" si="5"/>
        <v>6201.141740459732</v>
      </c>
      <c r="E149" s="121">
        <f t="shared" si="6"/>
        <v>22930.823253255403</v>
      </c>
      <c r="F149" s="118">
        <f t="shared" si="7"/>
        <v>3212447.47611704</v>
      </c>
    </row>
    <row r="150" spans="2:6" ht="15.75">
      <c r="B150" s="114">
        <v>117</v>
      </c>
      <c r="C150" s="119">
        <f t="shared" si="4"/>
        <v>29131.964993715137</v>
      </c>
      <c r="D150" s="120">
        <f t="shared" si="5"/>
        <v>6157.190995890993</v>
      </c>
      <c r="E150" s="121">
        <f t="shared" si="6"/>
        <v>22974.773997824144</v>
      </c>
      <c r="F150" s="118">
        <f t="shared" si="7"/>
        <v>3189472.702119216</v>
      </c>
    </row>
    <row r="151" spans="2:6" ht="15.75">
      <c r="B151" s="114">
        <v>118</v>
      </c>
      <c r="C151" s="119">
        <f t="shared" si="4"/>
        <v>29131.964993715137</v>
      </c>
      <c r="D151" s="120">
        <f t="shared" si="5"/>
        <v>6113.156012395163</v>
      </c>
      <c r="E151" s="121">
        <f t="shared" si="6"/>
        <v>23018.808981319973</v>
      </c>
      <c r="F151" s="118">
        <f t="shared" si="7"/>
        <v>3166453.893137896</v>
      </c>
    </row>
    <row r="152" spans="2:6" ht="15.75">
      <c r="B152" s="114">
        <v>119</v>
      </c>
      <c r="C152" s="119">
        <f t="shared" si="4"/>
        <v>29131.964993715137</v>
      </c>
      <c r="D152" s="120">
        <f t="shared" si="5"/>
        <v>6069.0366285143</v>
      </c>
      <c r="E152" s="121">
        <f t="shared" si="6"/>
        <v>23062.928365200838</v>
      </c>
      <c r="F152" s="118">
        <f t="shared" si="7"/>
        <v>3143390.964772695</v>
      </c>
    </row>
    <row r="153" spans="2:6" ht="15.75">
      <c r="B153" s="114">
        <v>120</v>
      </c>
      <c r="C153" s="119">
        <f t="shared" si="4"/>
        <v>29131.964993715137</v>
      </c>
      <c r="D153" s="120">
        <f t="shared" si="5"/>
        <v>6024.832682480998</v>
      </c>
      <c r="E153" s="121">
        <f t="shared" si="6"/>
        <v>23107.132311234138</v>
      </c>
      <c r="F153" s="118">
        <f t="shared" si="7"/>
        <v>3120283.832461461</v>
      </c>
    </row>
    <row r="154" spans="2:6" ht="15.75">
      <c r="B154" s="114">
        <v>121</v>
      </c>
      <c r="C154" s="119">
        <f t="shared" si="4"/>
        <v>29131.964993715137</v>
      </c>
      <c r="D154" s="120">
        <f t="shared" si="5"/>
        <v>5980.5440122178</v>
      </c>
      <c r="E154" s="121">
        <f t="shared" si="6"/>
        <v>23151.420981497336</v>
      </c>
      <c r="F154" s="118">
        <f t="shared" si="7"/>
        <v>3097132.4114799635</v>
      </c>
    </row>
    <row r="155" spans="2:6" ht="15.75">
      <c r="B155" s="114">
        <v>122</v>
      </c>
      <c r="C155" s="119">
        <f t="shared" si="4"/>
        <v>29131.964993715137</v>
      </c>
      <c r="D155" s="120">
        <f t="shared" si="5"/>
        <v>5936.170455336596</v>
      </c>
      <c r="E155" s="121">
        <f t="shared" si="6"/>
        <v>23195.79453837854</v>
      </c>
      <c r="F155" s="118">
        <f t="shared" si="7"/>
        <v>3073936.6169415847</v>
      </c>
    </row>
    <row r="156" spans="2:6" ht="15.75">
      <c r="B156" s="114">
        <v>123</v>
      </c>
      <c r="C156" s="119">
        <f t="shared" si="4"/>
        <v>29131.964993715137</v>
      </c>
      <c r="D156" s="120">
        <f t="shared" si="5"/>
        <v>5891.711849138037</v>
      </c>
      <c r="E156" s="121">
        <f t="shared" si="6"/>
        <v>23240.253144577102</v>
      </c>
      <c r="F156" s="118">
        <f t="shared" si="7"/>
        <v>3050696.3637970076</v>
      </c>
    </row>
    <row r="157" spans="2:6" ht="15.75">
      <c r="B157" s="114">
        <v>124</v>
      </c>
      <c r="C157" s="119">
        <f t="shared" si="4"/>
        <v>29131.964993715137</v>
      </c>
      <c r="D157" s="120">
        <f t="shared" si="5"/>
        <v>5847.168030610931</v>
      </c>
      <c r="E157" s="121">
        <f t="shared" si="6"/>
        <v>23284.796963104207</v>
      </c>
      <c r="F157" s="118">
        <f t="shared" si="7"/>
        <v>3027411.5668339035</v>
      </c>
    </row>
    <row r="158" spans="2:6" ht="15.75">
      <c r="B158" s="114">
        <v>125</v>
      </c>
      <c r="C158" s="119">
        <f t="shared" si="4"/>
        <v>29131.964993715137</v>
      </c>
      <c r="D158" s="120">
        <f t="shared" si="5"/>
        <v>5802.538836431648</v>
      </c>
      <c r="E158" s="121">
        <f t="shared" si="6"/>
        <v>23329.426157283488</v>
      </c>
      <c r="F158" s="118">
        <f t="shared" si="7"/>
        <v>3004082.14067662</v>
      </c>
    </row>
    <row r="159" spans="2:6" ht="15.75">
      <c r="B159" s="114">
        <v>126</v>
      </c>
      <c r="C159" s="119">
        <f t="shared" si="4"/>
        <v>29131.964993715137</v>
      </c>
      <c r="D159" s="120">
        <f t="shared" si="5"/>
        <v>5757.824102963521</v>
      </c>
      <c r="E159" s="121">
        <f t="shared" si="6"/>
        <v>23374.140890751616</v>
      </c>
      <c r="F159" s="118">
        <f t="shared" si="7"/>
        <v>2980707.9997858685</v>
      </c>
    </row>
    <row r="160" spans="2:6" ht="15.75">
      <c r="B160" s="114">
        <v>127</v>
      </c>
      <c r="C160" s="119">
        <f t="shared" si="4"/>
        <v>29131.964993715137</v>
      </c>
      <c r="D160" s="120">
        <f t="shared" si="5"/>
        <v>5713.023666256247</v>
      </c>
      <c r="E160" s="121">
        <f t="shared" si="6"/>
        <v>23418.941327458888</v>
      </c>
      <c r="F160" s="118">
        <f t="shared" si="7"/>
        <v>2957289.0584584097</v>
      </c>
    </row>
    <row r="161" spans="2:6" ht="15.75">
      <c r="B161" s="114">
        <v>128</v>
      </c>
      <c r="C161" s="119">
        <f t="shared" si="4"/>
        <v>29131.964993715137</v>
      </c>
      <c r="D161" s="120">
        <f t="shared" si="5"/>
        <v>5668.137362045285</v>
      </c>
      <c r="E161" s="121">
        <f t="shared" si="6"/>
        <v>23463.827631669854</v>
      </c>
      <c r="F161" s="118">
        <f t="shared" si="7"/>
        <v>2933825.2308267397</v>
      </c>
    </row>
    <row r="162" spans="2:6" ht="15.75">
      <c r="B162" s="114">
        <v>129</v>
      </c>
      <c r="C162" s="119">
        <f t="shared" si="4"/>
        <v>29131.964993715137</v>
      </c>
      <c r="D162" s="120">
        <f t="shared" si="5"/>
        <v>5623.165025751251</v>
      </c>
      <c r="E162" s="121">
        <f t="shared" si="6"/>
        <v>23508.799967963885</v>
      </c>
      <c r="F162" s="118">
        <f t="shared" si="7"/>
        <v>2910316.430858776</v>
      </c>
    </row>
    <row r="163" spans="2:6" ht="15.75">
      <c r="B163" s="114">
        <v>130</v>
      </c>
      <c r="C163" s="119">
        <f aca="true" t="shared" si="8" ref="C163:C226">$C$25/$E$30</f>
        <v>29131.964993715137</v>
      </c>
      <c r="D163" s="120">
        <f aca="true" t="shared" si="9" ref="D163:D226">F162*$F$26/100</f>
        <v>5578.10649247932</v>
      </c>
      <c r="E163" s="121">
        <f aca="true" t="shared" si="10" ref="E163:E226">C163-D163</f>
        <v>23553.858501235816</v>
      </c>
      <c r="F163" s="118">
        <f aca="true" t="shared" si="11" ref="F163:F226">F162-E163</f>
        <v>2886762.57235754</v>
      </c>
    </row>
    <row r="164" spans="2:6" ht="15.75">
      <c r="B164" s="114">
        <v>131</v>
      </c>
      <c r="C164" s="119">
        <f t="shared" si="8"/>
        <v>29131.964993715137</v>
      </c>
      <c r="D164" s="120">
        <f t="shared" si="9"/>
        <v>5532.961597018618</v>
      </c>
      <c r="E164" s="121">
        <f t="shared" si="10"/>
        <v>23599.00339669652</v>
      </c>
      <c r="F164" s="118">
        <f t="shared" si="11"/>
        <v>2863163.5689608436</v>
      </c>
    </row>
    <row r="165" spans="2:6" ht="15.75">
      <c r="B165" s="114">
        <v>132</v>
      </c>
      <c r="C165" s="119">
        <f t="shared" si="8"/>
        <v>29131.964993715137</v>
      </c>
      <c r="D165" s="120">
        <f t="shared" si="9"/>
        <v>5487.730173841617</v>
      </c>
      <c r="E165" s="121">
        <f t="shared" si="10"/>
        <v>23644.23481987352</v>
      </c>
      <c r="F165" s="118">
        <f t="shared" si="11"/>
        <v>2839519.33414097</v>
      </c>
    </row>
    <row r="166" spans="2:6" ht="15.75">
      <c r="B166" s="114">
        <v>133</v>
      </c>
      <c r="C166" s="119">
        <f t="shared" si="8"/>
        <v>29131.964993715137</v>
      </c>
      <c r="D166" s="120">
        <f t="shared" si="9"/>
        <v>5442.4120571035255</v>
      </c>
      <c r="E166" s="121">
        <f t="shared" si="10"/>
        <v>23689.55293661161</v>
      </c>
      <c r="F166" s="118">
        <f t="shared" si="11"/>
        <v>2815829.781204358</v>
      </c>
    </row>
    <row r="167" spans="2:6" ht="15.75">
      <c r="B167" s="114">
        <v>134</v>
      </c>
      <c r="C167" s="119">
        <f t="shared" si="8"/>
        <v>29131.964993715137</v>
      </c>
      <c r="D167" s="120">
        <f t="shared" si="9"/>
        <v>5397.007080641686</v>
      </c>
      <c r="E167" s="121">
        <f t="shared" si="10"/>
        <v>23734.95791307345</v>
      </c>
      <c r="F167" s="118">
        <f t="shared" si="11"/>
        <v>2792094.823291285</v>
      </c>
    </row>
    <row r="168" spans="2:6" ht="15.75">
      <c r="B168" s="114">
        <v>135</v>
      </c>
      <c r="C168" s="119">
        <f t="shared" si="8"/>
        <v>29131.964993715137</v>
      </c>
      <c r="D168" s="120">
        <f t="shared" si="9"/>
        <v>5351.515077974963</v>
      </c>
      <c r="E168" s="121">
        <f t="shared" si="10"/>
        <v>23780.449915740173</v>
      </c>
      <c r="F168" s="118">
        <f t="shared" si="11"/>
        <v>2768314.373375545</v>
      </c>
    </row>
    <row r="169" spans="2:6" ht="15.75">
      <c r="B169" s="114">
        <v>136</v>
      </c>
      <c r="C169" s="119">
        <f t="shared" si="8"/>
        <v>29131.964993715137</v>
      </c>
      <c r="D169" s="120">
        <f t="shared" si="9"/>
        <v>5305.935882303127</v>
      </c>
      <c r="E169" s="121">
        <f t="shared" si="10"/>
        <v>23826.029111412012</v>
      </c>
      <c r="F169" s="118">
        <f t="shared" si="11"/>
        <v>2744488.344264133</v>
      </c>
    </row>
    <row r="170" spans="2:6" ht="15.75">
      <c r="B170" s="114">
        <v>137</v>
      </c>
      <c r="C170" s="119">
        <f t="shared" si="8"/>
        <v>29131.964993715137</v>
      </c>
      <c r="D170" s="120">
        <f t="shared" si="9"/>
        <v>5260.269326506254</v>
      </c>
      <c r="E170" s="121">
        <f t="shared" si="10"/>
        <v>23871.69566720888</v>
      </c>
      <c r="F170" s="118">
        <f t="shared" si="11"/>
        <v>2720616.648596924</v>
      </c>
    </row>
    <row r="171" spans="2:6" ht="15.75">
      <c r="B171" s="114">
        <v>138</v>
      </c>
      <c r="C171" s="119">
        <f t="shared" si="8"/>
        <v>29131.964993715137</v>
      </c>
      <c r="D171" s="120">
        <f t="shared" si="9"/>
        <v>5214.515243144104</v>
      </c>
      <c r="E171" s="121">
        <f t="shared" si="10"/>
        <v>23917.44975057103</v>
      </c>
      <c r="F171" s="118">
        <f t="shared" si="11"/>
        <v>2696699.1988463528</v>
      </c>
    </row>
    <row r="172" spans="2:6" ht="15.75">
      <c r="B172" s="114">
        <v>139</v>
      </c>
      <c r="C172" s="119">
        <f t="shared" si="8"/>
        <v>29131.964993715137</v>
      </c>
      <c r="D172" s="120">
        <f t="shared" si="9"/>
        <v>5168.673464455509</v>
      </c>
      <c r="E172" s="121">
        <f t="shared" si="10"/>
        <v>23963.29152925963</v>
      </c>
      <c r="F172" s="118">
        <f t="shared" si="11"/>
        <v>2672735.907317093</v>
      </c>
    </row>
    <row r="173" spans="2:6" ht="15.75">
      <c r="B173" s="114">
        <v>140</v>
      </c>
      <c r="C173" s="119">
        <f t="shared" si="8"/>
        <v>29131.964993715137</v>
      </c>
      <c r="D173" s="120">
        <f t="shared" si="9"/>
        <v>5122.743822357762</v>
      </c>
      <c r="E173" s="121">
        <f t="shared" si="10"/>
        <v>24009.221171357374</v>
      </c>
      <c r="F173" s="118">
        <f t="shared" si="11"/>
        <v>2648726.686145736</v>
      </c>
    </row>
    <row r="174" spans="2:6" ht="15.75">
      <c r="B174" s="114">
        <v>141</v>
      </c>
      <c r="C174" s="119">
        <f t="shared" si="8"/>
        <v>29131.964993715137</v>
      </c>
      <c r="D174" s="120">
        <f t="shared" si="9"/>
        <v>5076.726148445993</v>
      </c>
      <c r="E174" s="121">
        <f t="shared" si="10"/>
        <v>24055.238845269145</v>
      </c>
      <c r="F174" s="118">
        <f t="shared" si="11"/>
        <v>2624671.4473004667</v>
      </c>
    </row>
    <row r="175" spans="2:6" ht="15.75">
      <c r="B175" s="114">
        <v>142</v>
      </c>
      <c r="C175" s="119">
        <f t="shared" si="8"/>
        <v>29131.964993715137</v>
      </c>
      <c r="D175" s="120">
        <f t="shared" si="9"/>
        <v>5030.620273992561</v>
      </c>
      <c r="E175" s="121">
        <f t="shared" si="10"/>
        <v>24101.344719722576</v>
      </c>
      <c r="F175" s="118">
        <f t="shared" si="11"/>
        <v>2600570.1025807443</v>
      </c>
    </row>
    <row r="176" spans="2:6" ht="15.75">
      <c r="B176" s="114">
        <v>143</v>
      </c>
      <c r="C176" s="119">
        <f t="shared" si="8"/>
        <v>29131.964993715137</v>
      </c>
      <c r="D176" s="120">
        <f t="shared" si="9"/>
        <v>4984.426029946426</v>
      </c>
      <c r="E176" s="121">
        <f t="shared" si="10"/>
        <v>24147.53896376871</v>
      </c>
      <c r="F176" s="118">
        <f t="shared" si="11"/>
        <v>2576422.5636169757</v>
      </c>
    </row>
    <row r="177" spans="2:6" ht="15.75">
      <c r="B177" s="114">
        <v>144</v>
      </c>
      <c r="C177" s="119">
        <f t="shared" si="8"/>
        <v>29131.964993715137</v>
      </c>
      <c r="D177" s="120">
        <f t="shared" si="9"/>
        <v>4938.143246932536</v>
      </c>
      <c r="E177" s="121">
        <f t="shared" si="10"/>
        <v>24193.8217467826</v>
      </c>
      <c r="F177" s="118">
        <f t="shared" si="11"/>
        <v>2552228.7418701933</v>
      </c>
    </row>
    <row r="178" spans="2:6" ht="15.75">
      <c r="B178" s="114">
        <v>145</v>
      </c>
      <c r="C178" s="119">
        <f t="shared" si="8"/>
        <v>29131.964993715137</v>
      </c>
      <c r="D178" s="120">
        <f t="shared" si="9"/>
        <v>4891.771755251203</v>
      </c>
      <c r="E178" s="121">
        <f t="shared" si="10"/>
        <v>24240.193238463933</v>
      </c>
      <c r="F178" s="118">
        <f t="shared" si="11"/>
        <v>2527988.5486317296</v>
      </c>
    </row>
    <row r="179" spans="2:6" ht="15.75">
      <c r="B179" s="114">
        <v>146</v>
      </c>
      <c r="C179" s="119">
        <f t="shared" si="8"/>
        <v>29131.964993715137</v>
      </c>
      <c r="D179" s="120">
        <f t="shared" si="9"/>
        <v>4845.311384877481</v>
      </c>
      <c r="E179" s="121">
        <f t="shared" si="10"/>
        <v>24286.653608837656</v>
      </c>
      <c r="F179" s="118">
        <f t="shared" si="11"/>
        <v>2503701.895022892</v>
      </c>
    </row>
    <row r="180" spans="2:6" ht="15.75">
      <c r="B180" s="114">
        <v>147</v>
      </c>
      <c r="C180" s="119">
        <f t="shared" si="8"/>
        <v>29131.964993715137</v>
      </c>
      <c r="D180" s="120">
        <f t="shared" si="9"/>
        <v>4798.761965460542</v>
      </c>
      <c r="E180" s="121">
        <f t="shared" si="10"/>
        <v>24333.203028254597</v>
      </c>
      <c r="F180" s="118">
        <f t="shared" si="11"/>
        <v>2479368.6919946373</v>
      </c>
    </row>
    <row r="181" spans="2:6" ht="15.75">
      <c r="B181" s="114">
        <v>148</v>
      </c>
      <c r="C181" s="119">
        <f t="shared" si="8"/>
        <v>29131.964993715137</v>
      </c>
      <c r="D181" s="120">
        <f t="shared" si="9"/>
        <v>4752.123326323054</v>
      </c>
      <c r="E181" s="121">
        <f t="shared" si="10"/>
        <v>24379.841667392084</v>
      </c>
      <c r="F181" s="118">
        <f t="shared" si="11"/>
        <v>2454988.850327245</v>
      </c>
    </row>
    <row r="182" spans="2:6" ht="15.75">
      <c r="B182" s="114">
        <v>149</v>
      </c>
      <c r="C182" s="119">
        <f t="shared" si="8"/>
        <v>29131.964993715137</v>
      </c>
      <c r="D182" s="120">
        <f t="shared" si="9"/>
        <v>4705.395296460552</v>
      </c>
      <c r="E182" s="121">
        <f t="shared" si="10"/>
        <v>24426.569697254585</v>
      </c>
      <c r="F182" s="118">
        <f t="shared" si="11"/>
        <v>2430562.28062999</v>
      </c>
    </row>
    <row r="183" spans="2:6" ht="15.75">
      <c r="B183" s="114">
        <v>150</v>
      </c>
      <c r="C183" s="119">
        <f t="shared" si="8"/>
        <v>29131.964993715137</v>
      </c>
      <c r="D183" s="120">
        <f t="shared" si="9"/>
        <v>4658.577704540814</v>
      </c>
      <c r="E183" s="121">
        <f t="shared" si="10"/>
        <v>24473.387289174323</v>
      </c>
      <c r="F183" s="118">
        <f t="shared" si="11"/>
        <v>2406088.893340816</v>
      </c>
    </row>
    <row r="184" spans="2:6" ht="15.75">
      <c r="B184" s="114">
        <v>151</v>
      </c>
      <c r="C184" s="119">
        <f t="shared" si="8"/>
        <v>29131.964993715137</v>
      </c>
      <c r="D184" s="120">
        <f t="shared" si="9"/>
        <v>4611.67037890323</v>
      </c>
      <c r="E184" s="121">
        <f t="shared" si="10"/>
        <v>24520.294614811908</v>
      </c>
      <c r="F184" s="118">
        <f t="shared" si="11"/>
        <v>2381568.598726004</v>
      </c>
    </row>
    <row r="185" spans="2:6" ht="15.75">
      <c r="B185" s="114">
        <v>152</v>
      </c>
      <c r="C185" s="119">
        <f t="shared" si="8"/>
        <v>29131.964993715137</v>
      </c>
      <c r="D185" s="120">
        <f t="shared" si="9"/>
        <v>4564.673147558174</v>
      </c>
      <c r="E185" s="121">
        <f t="shared" si="10"/>
        <v>24567.291846156964</v>
      </c>
      <c r="F185" s="118">
        <f t="shared" si="11"/>
        <v>2357001.306879847</v>
      </c>
    </row>
    <row r="186" spans="2:6" ht="15.75">
      <c r="B186" s="114">
        <v>153</v>
      </c>
      <c r="C186" s="119">
        <f t="shared" si="8"/>
        <v>29131.964993715137</v>
      </c>
      <c r="D186" s="120">
        <f t="shared" si="9"/>
        <v>4517.585838186373</v>
      </c>
      <c r="E186" s="121">
        <f t="shared" si="10"/>
        <v>24614.379155528764</v>
      </c>
      <c r="F186" s="118">
        <f t="shared" si="11"/>
        <v>2332386.927724318</v>
      </c>
    </row>
    <row r="187" spans="2:6" ht="15.75">
      <c r="B187" s="114">
        <v>154</v>
      </c>
      <c r="C187" s="119">
        <f t="shared" si="8"/>
        <v>29131.964993715137</v>
      </c>
      <c r="D187" s="120">
        <f t="shared" si="9"/>
        <v>4470.408278138276</v>
      </c>
      <c r="E187" s="121">
        <f t="shared" si="10"/>
        <v>24661.556715576862</v>
      </c>
      <c r="F187" s="118">
        <f t="shared" si="11"/>
        <v>2307725.371008741</v>
      </c>
    </row>
    <row r="188" spans="2:6" ht="15.75">
      <c r="B188" s="114">
        <v>155</v>
      </c>
      <c r="C188" s="119">
        <f t="shared" si="8"/>
        <v>29131.964993715137</v>
      </c>
      <c r="D188" s="120">
        <f t="shared" si="9"/>
        <v>4423.14029443342</v>
      </c>
      <c r="E188" s="121">
        <f t="shared" si="10"/>
        <v>24708.824699281715</v>
      </c>
      <c r="F188" s="118">
        <f t="shared" si="11"/>
        <v>2283016.5463094595</v>
      </c>
    </row>
    <row r="189" spans="2:6" ht="15.75">
      <c r="B189" s="114">
        <v>156</v>
      </c>
      <c r="C189" s="119">
        <f t="shared" si="8"/>
        <v>29131.964993715137</v>
      </c>
      <c r="D189" s="120">
        <f t="shared" si="9"/>
        <v>4375.781713759798</v>
      </c>
      <c r="E189" s="121">
        <f t="shared" si="10"/>
        <v>24756.183279955338</v>
      </c>
      <c r="F189" s="118">
        <f t="shared" si="11"/>
        <v>2258260.363029504</v>
      </c>
    </row>
    <row r="190" spans="2:6" ht="15.75">
      <c r="B190" s="114">
        <v>157</v>
      </c>
      <c r="C190" s="119">
        <f t="shared" si="8"/>
        <v>29131.964993715137</v>
      </c>
      <c r="D190" s="120">
        <f t="shared" si="9"/>
        <v>4328.332362473216</v>
      </c>
      <c r="E190" s="121">
        <f t="shared" si="10"/>
        <v>24803.632631241922</v>
      </c>
      <c r="F190" s="118">
        <f t="shared" si="11"/>
        <v>2233456.7303982624</v>
      </c>
    </row>
    <row r="191" spans="2:6" ht="15.75">
      <c r="B191" s="114">
        <v>158</v>
      </c>
      <c r="C191" s="119">
        <f t="shared" si="8"/>
        <v>29131.964993715137</v>
      </c>
      <c r="D191" s="120">
        <f t="shared" si="9"/>
        <v>4280.792066596669</v>
      </c>
      <c r="E191" s="121">
        <f t="shared" si="10"/>
        <v>24851.172927118467</v>
      </c>
      <c r="F191" s="118">
        <f t="shared" si="11"/>
        <v>2208605.557471144</v>
      </c>
    </row>
    <row r="192" spans="2:6" ht="15.75">
      <c r="B192" s="114">
        <v>159</v>
      </c>
      <c r="C192" s="119">
        <f t="shared" si="8"/>
        <v>29131.964993715137</v>
      </c>
      <c r="D192" s="120">
        <f t="shared" si="9"/>
        <v>4233.160651819692</v>
      </c>
      <c r="E192" s="121">
        <f t="shared" si="10"/>
        <v>24898.804341895444</v>
      </c>
      <c r="F192" s="118">
        <f t="shared" si="11"/>
        <v>2183706.7531292485</v>
      </c>
    </row>
    <row r="193" spans="2:6" ht="15.75">
      <c r="B193" s="114">
        <v>160</v>
      </c>
      <c r="C193" s="119">
        <f t="shared" si="8"/>
        <v>29131.964993715137</v>
      </c>
      <c r="D193" s="120">
        <f t="shared" si="9"/>
        <v>4185.437943497726</v>
      </c>
      <c r="E193" s="121">
        <f t="shared" si="10"/>
        <v>24946.52705021741</v>
      </c>
      <c r="F193" s="118">
        <f t="shared" si="11"/>
        <v>2158760.226079031</v>
      </c>
    </row>
    <row r="194" spans="2:6" ht="15.75">
      <c r="B194" s="114">
        <v>161</v>
      </c>
      <c r="C194" s="119">
        <f t="shared" si="8"/>
        <v>29131.964993715137</v>
      </c>
      <c r="D194" s="120">
        <f t="shared" si="9"/>
        <v>4137.623766651475</v>
      </c>
      <c r="E194" s="121">
        <f t="shared" si="10"/>
        <v>24994.34122706366</v>
      </c>
      <c r="F194" s="118">
        <f t="shared" si="11"/>
        <v>2133765.8848519675</v>
      </c>
    </row>
    <row r="195" spans="2:6" ht="15.75">
      <c r="B195" s="114">
        <v>162</v>
      </c>
      <c r="C195" s="119">
        <f t="shared" si="8"/>
        <v>29131.964993715137</v>
      </c>
      <c r="D195" s="120">
        <f t="shared" si="9"/>
        <v>4089.7179459662707</v>
      </c>
      <c r="E195" s="121">
        <f t="shared" si="10"/>
        <v>25042.247047748868</v>
      </c>
      <c r="F195" s="118">
        <f t="shared" si="11"/>
        <v>2108723.6378042186</v>
      </c>
    </row>
    <row r="196" spans="2:6" ht="15.75">
      <c r="B196" s="114">
        <v>163</v>
      </c>
      <c r="C196" s="119">
        <f t="shared" si="8"/>
        <v>29131.964993715137</v>
      </c>
      <c r="D196" s="120">
        <f t="shared" si="9"/>
        <v>4041.7203057914185</v>
      </c>
      <c r="E196" s="121">
        <f t="shared" si="10"/>
        <v>25090.244687923718</v>
      </c>
      <c r="F196" s="118">
        <f t="shared" si="11"/>
        <v>2083633.3931162949</v>
      </c>
    </row>
    <row r="197" spans="2:6" ht="15.75">
      <c r="B197" s="114">
        <v>164</v>
      </c>
      <c r="C197" s="119">
        <f t="shared" si="8"/>
        <v>29131.964993715137</v>
      </c>
      <c r="D197" s="120">
        <f t="shared" si="9"/>
        <v>3993.6306701395647</v>
      </c>
      <c r="E197" s="121">
        <f t="shared" si="10"/>
        <v>25138.33432357557</v>
      </c>
      <c r="F197" s="118">
        <f t="shared" si="11"/>
        <v>2058495.0587927194</v>
      </c>
    </row>
    <row r="198" spans="2:6" ht="15.75">
      <c r="B198" s="114">
        <v>165</v>
      </c>
      <c r="C198" s="119">
        <f t="shared" si="8"/>
        <v>29131.964993715137</v>
      </c>
      <c r="D198" s="120">
        <f t="shared" si="9"/>
        <v>3945.4488626860457</v>
      </c>
      <c r="E198" s="121">
        <f t="shared" si="10"/>
        <v>25186.516131029093</v>
      </c>
      <c r="F198" s="118">
        <f t="shared" si="11"/>
        <v>2033308.5426616904</v>
      </c>
    </row>
    <row r="199" spans="2:6" ht="15.75">
      <c r="B199" s="114">
        <v>166</v>
      </c>
      <c r="C199" s="119">
        <f t="shared" si="8"/>
        <v>29131.964993715137</v>
      </c>
      <c r="D199" s="120">
        <f t="shared" si="9"/>
        <v>3897.17470676824</v>
      </c>
      <c r="E199" s="121">
        <f t="shared" si="10"/>
        <v>25234.790286946896</v>
      </c>
      <c r="F199" s="118">
        <f t="shared" si="11"/>
        <v>2008073.7523747436</v>
      </c>
    </row>
    <row r="200" spans="2:6" ht="15.75">
      <c r="B200" s="114">
        <v>167</v>
      </c>
      <c r="C200" s="119">
        <f t="shared" si="8"/>
        <v>29131.964993715137</v>
      </c>
      <c r="D200" s="120">
        <f t="shared" si="9"/>
        <v>3848.808025384925</v>
      </c>
      <c r="E200" s="121">
        <f t="shared" si="10"/>
        <v>25283.15696833021</v>
      </c>
      <c r="F200" s="118">
        <f t="shared" si="11"/>
        <v>1982790.5954064133</v>
      </c>
    </row>
    <row r="201" spans="2:6" ht="15.75">
      <c r="B201" s="114">
        <v>168</v>
      </c>
      <c r="C201" s="119">
        <f t="shared" si="8"/>
        <v>29131.964993715137</v>
      </c>
      <c r="D201" s="120">
        <f t="shared" si="9"/>
        <v>3800.348641195625</v>
      </c>
      <c r="E201" s="121">
        <f t="shared" si="10"/>
        <v>25331.61635251951</v>
      </c>
      <c r="F201" s="118">
        <f t="shared" si="11"/>
        <v>1957458.9790538938</v>
      </c>
    </row>
    <row r="202" spans="2:6" ht="15.75">
      <c r="B202" s="114">
        <v>169</v>
      </c>
      <c r="C202" s="119">
        <f t="shared" si="8"/>
        <v>29131.964993715137</v>
      </c>
      <c r="D202" s="120">
        <f t="shared" si="9"/>
        <v>3751.796376519963</v>
      </c>
      <c r="E202" s="121">
        <f t="shared" si="10"/>
        <v>25380.168617195173</v>
      </c>
      <c r="F202" s="118">
        <f t="shared" si="11"/>
        <v>1932078.8104366986</v>
      </c>
    </row>
    <row r="203" spans="2:6" ht="15.75">
      <c r="B203" s="114">
        <v>170</v>
      </c>
      <c r="C203" s="119">
        <f t="shared" si="8"/>
        <v>29131.964993715137</v>
      </c>
      <c r="D203" s="120">
        <f t="shared" si="9"/>
        <v>3703.1510533370056</v>
      </c>
      <c r="E203" s="121">
        <f t="shared" si="10"/>
        <v>25428.81394037813</v>
      </c>
      <c r="F203" s="118">
        <f t="shared" si="11"/>
        <v>1906649.9964963205</v>
      </c>
    </row>
    <row r="204" spans="2:6" ht="15.75">
      <c r="B204" s="114">
        <v>171</v>
      </c>
      <c r="C204" s="119">
        <f t="shared" si="8"/>
        <v>29131.964993715137</v>
      </c>
      <c r="D204" s="120">
        <f t="shared" si="9"/>
        <v>3654.4124932846144</v>
      </c>
      <c r="E204" s="121">
        <f t="shared" si="10"/>
        <v>25477.552500430524</v>
      </c>
      <c r="F204" s="118">
        <f t="shared" si="11"/>
        <v>1881172.44399589</v>
      </c>
    </row>
    <row r="205" spans="2:6" ht="15.75">
      <c r="B205" s="114">
        <v>172</v>
      </c>
      <c r="C205" s="119">
        <f t="shared" si="8"/>
        <v>29131.964993715137</v>
      </c>
      <c r="D205" s="120">
        <f t="shared" si="9"/>
        <v>3605.5805176587887</v>
      </c>
      <c r="E205" s="121">
        <f t="shared" si="10"/>
        <v>25526.384476056348</v>
      </c>
      <c r="F205" s="118">
        <f t="shared" si="11"/>
        <v>1855646.0595198337</v>
      </c>
    </row>
    <row r="206" spans="2:6" ht="15.75">
      <c r="B206" s="114">
        <v>173</v>
      </c>
      <c r="C206" s="119">
        <f t="shared" si="8"/>
        <v>29131.964993715137</v>
      </c>
      <c r="D206" s="120">
        <f t="shared" si="9"/>
        <v>3556.654947413014</v>
      </c>
      <c r="E206" s="121">
        <f t="shared" si="10"/>
        <v>25575.310046302122</v>
      </c>
      <c r="F206" s="118">
        <f t="shared" si="11"/>
        <v>1830070.7494735315</v>
      </c>
    </row>
    <row r="207" spans="2:6" ht="15.75">
      <c r="B207" s="114">
        <v>174</v>
      </c>
      <c r="C207" s="119">
        <f t="shared" si="8"/>
        <v>29131.964993715137</v>
      </c>
      <c r="D207" s="120">
        <f t="shared" si="9"/>
        <v>3507.635603157602</v>
      </c>
      <c r="E207" s="121">
        <f t="shared" si="10"/>
        <v>25624.329390557534</v>
      </c>
      <c r="F207" s="118">
        <f t="shared" si="11"/>
        <v>1804446.420082974</v>
      </c>
    </row>
    <row r="208" spans="2:6" ht="15.75">
      <c r="B208" s="114">
        <v>175</v>
      </c>
      <c r="C208" s="119">
        <f t="shared" si="8"/>
        <v>29131.964993715137</v>
      </c>
      <c r="D208" s="120">
        <f t="shared" si="9"/>
        <v>3458.5223051590333</v>
      </c>
      <c r="E208" s="121">
        <f t="shared" si="10"/>
        <v>25673.442688556104</v>
      </c>
      <c r="F208" s="118">
        <f t="shared" si="11"/>
        <v>1778772.9773944179</v>
      </c>
    </row>
    <row r="209" spans="2:6" ht="15.75">
      <c r="B209" s="114">
        <v>176</v>
      </c>
      <c r="C209" s="119">
        <f t="shared" si="8"/>
        <v>29131.964993715137</v>
      </c>
      <c r="D209" s="120">
        <f t="shared" si="9"/>
        <v>3409.3148733393004</v>
      </c>
      <c r="E209" s="121">
        <f t="shared" si="10"/>
        <v>25722.650120375838</v>
      </c>
      <c r="F209" s="118">
        <f t="shared" si="11"/>
        <v>1753050.327274042</v>
      </c>
    </row>
    <row r="210" spans="2:6" ht="15.75">
      <c r="B210" s="114">
        <v>177</v>
      </c>
      <c r="C210" s="119">
        <f t="shared" si="8"/>
        <v>29131.964993715137</v>
      </c>
      <c r="D210" s="120">
        <f t="shared" si="9"/>
        <v>3360.0131272752465</v>
      </c>
      <c r="E210" s="121">
        <f t="shared" si="10"/>
        <v>25771.95186643989</v>
      </c>
      <c r="F210" s="118">
        <f t="shared" si="11"/>
        <v>1727278.3754076022</v>
      </c>
    </row>
    <row r="211" spans="2:6" ht="15.75">
      <c r="B211" s="114">
        <v>178</v>
      </c>
      <c r="C211" s="119">
        <f t="shared" si="8"/>
        <v>29131.964993715137</v>
      </c>
      <c r="D211" s="120">
        <f t="shared" si="9"/>
        <v>3310.6168861979036</v>
      </c>
      <c r="E211" s="121">
        <f t="shared" si="10"/>
        <v>25821.348107517235</v>
      </c>
      <c r="F211" s="118">
        <f t="shared" si="11"/>
        <v>1701457.027300085</v>
      </c>
    </row>
    <row r="212" spans="2:6" ht="15.75">
      <c r="B212" s="114">
        <v>179</v>
      </c>
      <c r="C212" s="119">
        <f t="shared" si="8"/>
        <v>29131.964993715137</v>
      </c>
      <c r="D212" s="120">
        <f t="shared" si="9"/>
        <v>3261.1259689918293</v>
      </c>
      <c r="E212" s="121">
        <f t="shared" si="10"/>
        <v>25870.839024723307</v>
      </c>
      <c r="F212" s="118">
        <f t="shared" si="11"/>
        <v>1675586.1882753617</v>
      </c>
    </row>
    <row r="213" spans="2:6" ht="15.75">
      <c r="B213" s="114">
        <v>180</v>
      </c>
      <c r="C213" s="119">
        <f t="shared" si="8"/>
        <v>29131.964993715137</v>
      </c>
      <c r="D213" s="120">
        <f t="shared" si="9"/>
        <v>3211.5401941944433</v>
      </c>
      <c r="E213" s="121">
        <f t="shared" si="10"/>
        <v>25920.424799520693</v>
      </c>
      <c r="F213" s="118">
        <f t="shared" si="11"/>
        <v>1649665.763475841</v>
      </c>
    </row>
    <row r="214" spans="2:6" ht="15.75">
      <c r="B214" s="114">
        <v>181</v>
      </c>
      <c r="C214" s="119">
        <f t="shared" si="8"/>
        <v>29131.964993715137</v>
      </c>
      <c r="D214" s="120">
        <f t="shared" si="9"/>
        <v>3161.8593799953615</v>
      </c>
      <c r="E214" s="121">
        <f t="shared" si="10"/>
        <v>25970.105613719774</v>
      </c>
      <c r="F214" s="118">
        <f t="shared" si="11"/>
        <v>1623695.6578621212</v>
      </c>
    </row>
    <row r="215" spans="2:6" ht="15.75">
      <c r="B215" s="114">
        <v>182</v>
      </c>
      <c r="C215" s="119">
        <f t="shared" si="8"/>
        <v>29131.964993715137</v>
      </c>
      <c r="D215" s="120">
        <f t="shared" si="9"/>
        <v>3112.083344235732</v>
      </c>
      <c r="E215" s="121">
        <f t="shared" si="10"/>
        <v>26019.881649479405</v>
      </c>
      <c r="F215" s="118">
        <f t="shared" si="11"/>
        <v>1597675.7762126417</v>
      </c>
    </row>
    <row r="216" spans="2:6" ht="15.75">
      <c r="B216" s="114">
        <v>183</v>
      </c>
      <c r="C216" s="119">
        <f t="shared" si="8"/>
        <v>29131.964993715137</v>
      </c>
      <c r="D216" s="120">
        <f t="shared" si="9"/>
        <v>3062.2119044075635</v>
      </c>
      <c r="E216" s="121">
        <f t="shared" si="10"/>
        <v>26069.753089307575</v>
      </c>
      <c r="F216" s="118">
        <f t="shared" si="11"/>
        <v>1571606.0231233342</v>
      </c>
    </row>
    <row r="217" spans="2:6" ht="15.75">
      <c r="B217" s="114">
        <v>184</v>
      </c>
      <c r="C217" s="119">
        <f t="shared" si="8"/>
        <v>29131.964993715137</v>
      </c>
      <c r="D217" s="120">
        <f t="shared" si="9"/>
        <v>3012.244877653057</v>
      </c>
      <c r="E217" s="121">
        <f t="shared" si="10"/>
        <v>26119.72011606208</v>
      </c>
      <c r="F217" s="118">
        <f t="shared" si="11"/>
        <v>1545486.303007272</v>
      </c>
    </row>
    <row r="218" spans="2:6" ht="15.75">
      <c r="B218" s="114">
        <v>185</v>
      </c>
      <c r="C218" s="119">
        <f t="shared" si="8"/>
        <v>29131.964993715137</v>
      </c>
      <c r="D218" s="120">
        <f t="shared" si="9"/>
        <v>2962.1820807639383</v>
      </c>
      <c r="E218" s="121">
        <f t="shared" si="10"/>
        <v>26169.7829129512</v>
      </c>
      <c r="F218" s="118">
        <f t="shared" si="11"/>
        <v>1519316.5200943209</v>
      </c>
    </row>
    <row r="219" spans="2:6" ht="15.75">
      <c r="B219" s="114">
        <v>186</v>
      </c>
      <c r="C219" s="119">
        <f t="shared" si="8"/>
        <v>29131.964993715137</v>
      </c>
      <c r="D219" s="120">
        <f t="shared" si="9"/>
        <v>2912.023330180781</v>
      </c>
      <c r="E219" s="121">
        <f t="shared" si="10"/>
        <v>26219.941663534355</v>
      </c>
      <c r="F219" s="118">
        <f t="shared" si="11"/>
        <v>1493096.5784307865</v>
      </c>
    </row>
    <row r="220" spans="2:6" ht="15.75">
      <c r="B220" s="114">
        <v>187</v>
      </c>
      <c r="C220" s="119">
        <f t="shared" si="8"/>
        <v>29131.964993715137</v>
      </c>
      <c r="D220" s="120">
        <f t="shared" si="9"/>
        <v>2861.7684419923403</v>
      </c>
      <c r="E220" s="121">
        <f t="shared" si="10"/>
        <v>26270.196551722798</v>
      </c>
      <c r="F220" s="118">
        <f t="shared" si="11"/>
        <v>1466826.3818790638</v>
      </c>
    </row>
    <row r="221" spans="2:6" ht="15.75">
      <c r="B221" s="114">
        <v>188</v>
      </c>
      <c r="C221" s="119">
        <f t="shared" si="8"/>
        <v>29131.964993715137</v>
      </c>
      <c r="D221" s="120">
        <f t="shared" si="9"/>
        <v>2811.4172319348722</v>
      </c>
      <c r="E221" s="121">
        <f t="shared" si="10"/>
        <v>26320.547761780264</v>
      </c>
      <c r="F221" s="118">
        <f t="shared" si="11"/>
        <v>1440505.8341172836</v>
      </c>
    </row>
    <row r="222" spans="2:6" ht="15.75">
      <c r="B222" s="114">
        <v>189</v>
      </c>
      <c r="C222" s="119">
        <f t="shared" si="8"/>
        <v>29131.964993715137</v>
      </c>
      <c r="D222" s="120">
        <f t="shared" si="9"/>
        <v>2760.96951539146</v>
      </c>
      <c r="E222" s="121">
        <f t="shared" si="10"/>
        <v>26370.995478323675</v>
      </c>
      <c r="F222" s="118">
        <f t="shared" si="11"/>
        <v>1414134.83863896</v>
      </c>
    </row>
    <row r="223" spans="2:6" ht="15.75">
      <c r="B223" s="114">
        <v>190</v>
      </c>
      <c r="C223" s="119">
        <f t="shared" si="8"/>
        <v>29131.964993715137</v>
      </c>
      <c r="D223" s="120">
        <f t="shared" si="9"/>
        <v>2710.4251073913397</v>
      </c>
      <c r="E223" s="121">
        <f t="shared" si="10"/>
        <v>26421.539886323797</v>
      </c>
      <c r="F223" s="118">
        <f t="shared" si="11"/>
        <v>1387713.2987526362</v>
      </c>
    </row>
    <row r="224" spans="2:6" ht="15.75">
      <c r="B224" s="114">
        <v>191</v>
      </c>
      <c r="C224" s="119">
        <f t="shared" si="8"/>
        <v>29131.964993715137</v>
      </c>
      <c r="D224" s="120">
        <f t="shared" si="9"/>
        <v>2659.7838226092194</v>
      </c>
      <c r="E224" s="121">
        <f t="shared" si="10"/>
        <v>26472.181171105916</v>
      </c>
      <c r="F224" s="118">
        <f t="shared" si="11"/>
        <v>1361241.1175815302</v>
      </c>
    </row>
    <row r="225" spans="2:6" ht="15.75">
      <c r="B225" s="114">
        <v>192</v>
      </c>
      <c r="C225" s="119">
        <f t="shared" si="8"/>
        <v>29131.964993715137</v>
      </c>
      <c r="D225" s="120">
        <f t="shared" si="9"/>
        <v>2609.0454753645995</v>
      </c>
      <c r="E225" s="121">
        <f t="shared" si="10"/>
        <v>26522.919518350536</v>
      </c>
      <c r="F225" s="118">
        <f t="shared" si="11"/>
        <v>1334718.1980631796</v>
      </c>
    </row>
    <row r="226" spans="2:6" ht="15.75">
      <c r="B226" s="114">
        <v>193</v>
      </c>
      <c r="C226" s="119">
        <f t="shared" si="8"/>
        <v>29131.964993715137</v>
      </c>
      <c r="D226" s="120">
        <f t="shared" si="9"/>
        <v>2558.209879621094</v>
      </c>
      <c r="E226" s="121">
        <f t="shared" si="10"/>
        <v>26573.75511409404</v>
      </c>
      <c r="F226" s="118">
        <f t="shared" si="11"/>
        <v>1308144.4429490855</v>
      </c>
    </row>
    <row r="227" spans="2:6" ht="15.75">
      <c r="B227" s="114">
        <v>194</v>
      </c>
      <c r="C227" s="119">
        <f aca="true" t="shared" si="12" ref="C227:C273">$C$25/$E$30</f>
        <v>29131.964993715137</v>
      </c>
      <c r="D227" s="120">
        <f aca="true" t="shared" si="13" ref="D227:D286">F226*$F$26/100</f>
        <v>2507.2768489857467</v>
      </c>
      <c r="E227" s="121">
        <f aca="true" t="shared" si="14" ref="E227:E286">C227-D227</f>
        <v>26624.68814472939</v>
      </c>
      <c r="F227" s="118">
        <f aca="true" t="shared" si="15" ref="F227:F273">F226-E227</f>
        <v>1281519.754804356</v>
      </c>
    </row>
    <row r="228" spans="2:6" ht="15.75">
      <c r="B228" s="114">
        <v>195</v>
      </c>
      <c r="C228" s="119">
        <f t="shared" si="12"/>
        <v>29131.964993715137</v>
      </c>
      <c r="D228" s="120">
        <f t="shared" si="13"/>
        <v>2456.246196708349</v>
      </c>
      <c r="E228" s="121">
        <f t="shared" si="14"/>
        <v>26675.71879700679</v>
      </c>
      <c r="F228" s="118">
        <f t="shared" si="15"/>
        <v>1254844.0360073491</v>
      </c>
    </row>
    <row r="229" spans="2:6" ht="15.75">
      <c r="B229" s="114">
        <v>196</v>
      </c>
      <c r="C229" s="119">
        <f t="shared" si="12"/>
        <v>29131.964993715137</v>
      </c>
      <c r="D229" s="120">
        <f t="shared" si="13"/>
        <v>2405.1177356807525</v>
      </c>
      <c r="E229" s="121">
        <f t="shared" si="14"/>
        <v>26726.847258034384</v>
      </c>
      <c r="F229" s="118">
        <f t="shared" si="15"/>
        <v>1228117.1887493148</v>
      </c>
    </row>
    <row r="230" spans="2:6" ht="15.75">
      <c r="B230" s="114">
        <v>197</v>
      </c>
      <c r="C230" s="119">
        <f t="shared" si="12"/>
        <v>29131.964993715137</v>
      </c>
      <c r="D230" s="120">
        <f t="shared" si="13"/>
        <v>2353.8912784361864</v>
      </c>
      <c r="E230" s="121">
        <f t="shared" si="14"/>
        <v>26778.07371527895</v>
      </c>
      <c r="F230" s="118">
        <f t="shared" si="15"/>
        <v>1201339.1150340359</v>
      </c>
    </row>
    <row r="231" spans="2:6" ht="15.75">
      <c r="B231" s="114">
        <v>198</v>
      </c>
      <c r="C231" s="119">
        <f t="shared" si="12"/>
        <v>29131.964993715137</v>
      </c>
      <c r="D231" s="120">
        <f t="shared" si="13"/>
        <v>2302.5666371485686</v>
      </c>
      <c r="E231" s="121">
        <f t="shared" si="14"/>
        <v>26829.39835656657</v>
      </c>
      <c r="F231" s="118">
        <f t="shared" si="15"/>
        <v>1174509.7166774692</v>
      </c>
    </row>
    <row r="232" spans="2:6" ht="15.75">
      <c r="B232" s="114">
        <v>199</v>
      </c>
      <c r="C232" s="119">
        <f t="shared" si="12"/>
        <v>29131.964993715137</v>
      </c>
      <c r="D232" s="120">
        <f t="shared" si="13"/>
        <v>2251.143623631816</v>
      </c>
      <c r="E232" s="121">
        <f t="shared" si="14"/>
        <v>26880.821370083322</v>
      </c>
      <c r="F232" s="118">
        <f t="shared" si="15"/>
        <v>1147628.8953073858</v>
      </c>
    </row>
    <row r="233" spans="2:6" ht="15.75">
      <c r="B233" s="114">
        <v>200</v>
      </c>
      <c r="C233" s="119">
        <f t="shared" si="12"/>
        <v>29131.964993715137</v>
      </c>
      <c r="D233" s="120">
        <f t="shared" si="13"/>
        <v>2199.622049339156</v>
      </c>
      <c r="E233" s="121">
        <f t="shared" si="14"/>
        <v>26932.34294437598</v>
      </c>
      <c r="F233" s="118">
        <f t="shared" si="15"/>
        <v>1120696.55236301</v>
      </c>
    </row>
    <row r="234" spans="2:6" ht="15.75">
      <c r="B234" s="114">
        <v>201</v>
      </c>
      <c r="C234" s="119">
        <f t="shared" si="12"/>
        <v>29131.964993715137</v>
      </c>
      <c r="D234" s="120">
        <f t="shared" si="13"/>
        <v>2148.0017253624355</v>
      </c>
      <c r="E234" s="121">
        <f t="shared" si="14"/>
        <v>26983.9632683527</v>
      </c>
      <c r="F234" s="118">
        <f t="shared" si="15"/>
        <v>1093712.5890946572</v>
      </c>
    </row>
    <row r="235" spans="2:6" ht="15.75">
      <c r="B235" s="114">
        <v>202</v>
      </c>
      <c r="C235" s="119">
        <f t="shared" si="12"/>
        <v>29131.964993715137</v>
      </c>
      <c r="D235" s="120">
        <f t="shared" si="13"/>
        <v>2096.282462431426</v>
      </c>
      <c r="E235" s="121">
        <f t="shared" si="14"/>
        <v>27035.68253128371</v>
      </c>
      <c r="F235" s="118">
        <f t="shared" si="15"/>
        <v>1066676.9065633735</v>
      </c>
    </row>
    <row r="236" spans="2:6" ht="15.75">
      <c r="B236" s="114">
        <v>203</v>
      </c>
      <c r="C236" s="119">
        <f t="shared" si="12"/>
        <v>29131.964993715137</v>
      </c>
      <c r="D236" s="120">
        <f t="shared" si="13"/>
        <v>2044.4640709131324</v>
      </c>
      <c r="E236" s="121">
        <f t="shared" si="14"/>
        <v>27087.500922802006</v>
      </c>
      <c r="F236" s="118">
        <f t="shared" si="15"/>
        <v>1039589.4056405715</v>
      </c>
    </row>
    <row r="237" spans="2:6" ht="15.75">
      <c r="B237" s="114">
        <v>204</v>
      </c>
      <c r="C237" s="119">
        <f t="shared" si="12"/>
        <v>29131.964993715137</v>
      </c>
      <c r="D237" s="120">
        <f t="shared" si="13"/>
        <v>1992.5463608110952</v>
      </c>
      <c r="E237" s="121">
        <f t="shared" si="14"/>
        <v>27139.418632904042</v>
      </c>
      <c r="F237" s="118">
        <f t="shared" si="15"/>
        <v>1012449.9870076674</v>
      </c>
    </row>
    <row r="238" spans="2:6" ht="15.75">
      <c r="B238" s="114">
        <v>205</v>
      </c>
      <c r="C238" s="119">
        <f t="shared" si="12"/>
        <v>29131.964993715137</v>
      </c>
      <c r="D238" s="120">
        <f t="shared" si="13"/>
        <v>1940.5291417646959</v>
      </c>
      <c r="E238" s="121">
        <f t="shared" si="14"/>
        <v>27191.435851950442</v>
      </c>
      <c r="F238" s="118">
        <f t="shared" si="15"/>
        <v>985258.551155717</v>
      </c>
    </row>
    <row r="239" spans="2:6" ht="15.75">
      <c r="B239" s="114">
        <v>206</v>
      </c>
      <c r="C239" s="119">
        <f t="shared" si="12"/>
        <v>29131.964993715137</v>
      </c>
      <c r="D239" s="120">
        <f t="shared" si="13"/>
        <v>1888.4122230484575</v>
      </c>
      <c r="E239" s="121">
        <f t="shared" si="14"/>
        <v>27243.55277066668</v>
      </c>
      <c r="F239" s="118">
        <f t="shared" si="15"/>
        <v>958014.9983850503</v>
      </c>
    </row>
    <row r="240" spans="2:6" ht="15.75">
      <c r="B240" s="114">
        <v>207</v>
      </c>
      <c r="C240" s="119">
        <f t="shared" si="12"/>
        <v>29131.964993715137</v>
      </c>
      <c r="D240" s="120">
        <f t="shared" si="13"/>
        <v>1836.1954135713465</v>
      </c>
      <c r="E240" s="121">
        <f t="shared" si="14"/>
        <v>27295.76958014379</v>
      </c>
      <c r="F240" s="118">
        <f t="shared" si="15"/>
        <v>930719.2288049066</v>
      </c>
    </row>
    <row r="241" spans="2:6" ht="15.75">
      <c r="B241" s="114">
        <v>208</v>
      </c>
      <c r="C241" s="119">
        <f t="shared" si="12"/>
        <v>29131.964993715137</v>
      </c>
      <c r="D241" s="120">
        <f t="shared" si="13"/>
        <v>1783.8785218760709</v>
      </c>
      <c r="E241" s="121">
        <f t="shared" si="14"/>
        <v>27348.086471839066</v>
      </c>
      <c r="F241" s="118">
        <f t="shared" si="15"/>
        <v>903371.1423330675</v>
      </c>
    </row>
    <row r="242" spans="2:6" ht="15.75">
      <c r="B242" s="114">
        <v>209</v>
      </c>
      <c r="C242" s="119">
        <f t="shared" si="12"/>
        <v>29131.964993715137</v>
      </c>
      <c r="D242" s="120">
        <f t="shared" si="13"/>
        <v>1731.4613561383792</v>
      </c>
      <c r="E242" s="121">
        <f t="shared" si="14"/>
        <v>27400.50363757676</v>
      </c>
      <c r="F242" s="118">
        <f t="shared" si="15"/>
        <v>875970.6386954908</v>
      </c>
    </row>
    <row r="243" spans="2:6" ht="15.75">
      <c r="B243" s="114">
        <v>210</v>
      </c>
      <c r="C243" s="119">
        <f t="shared" si="12"/>
        <v>29131.964993715137</v>
      </c>
      <c r="D243" s="120">
        <f t="shared" si="13"/>
        <v>1678.9437241663572</v>
      </c>
      <c r="E243" s="121">
        <f t="shared" si="14"/>
        <v>27453.02126954878</v>
      </c>
      <c r="F243" s="118">
        <f t="shared" si="15"/>
        <v>848517.617425942</v>
      </c>
    </row>
    <row r="244" spans="2:6" ht="15.75">
      <c r="B244" s="114">
        <v>211</v>
      </c>
      <c r="C244" s="119">
        <f t="shared" si="12"/>
        <v>29131.964993715137</v>
      </c>
      <c r="D244" s="120">
        <f t="shared" si="13"/>
        <v>1626.325433399722</v>
      </c>
      <c r="E244" s="121">
        <f t="shared" si="14"/>
        <v>27505.639560315416</v>
      </c>
      <c r="F244" s="118">
        <f t="shared" si="15"/>
        <v>821011.9778656266</v>
      </c>
    </row>
    <row r="245" spans="2:6" ht="15.75">
      <c r="B245" s="114">
        <v>212</v>
      </c>
      <c r="C245" s="119">
        <f t="shared" si="12"/>
        <v>29131.964993715137</v>
      </c>
      <c r="D245" s="120">
        <f t="shared" si="13"/>
        <v>1573.6062909091174</v>
      </c>
      <c r="E245" s="121">
        <f t="shared" si="14"/>
        <v>27558.35870280602</v>
      </c>
      <c r="F245" s="118">
        <f t="shared" si="15"/>
        <v>793453.6191628205</v>
      </c>
    </row>
    <row r="246" spans="2:6" ht="15.75">
      <c r="B246" s="114">
        <v>213</v>
      </c>
      <c r="C246" s="119">
        <f t="shared" si="12"/>
        <v>29131.964993715137</v>
      </c>
      <c r="D246" s="120">
        <f t="shared" si="13"/>
        <v>1520.786103395406</v>
      </c>
      <c r="E246" s="121">
        <f t="shared" si="14"/>
        <v>27611.17889031973</v>
      </c>
      <c r="F246" s="118">
        <f t="shared" si="15"/>
        <v>765842.4402725007</v>
      </c>
    </row>
    <row r="247" spans="2:6" ht="15.75">
      <c r="B247" s="114">
        <v>214</v>
      </c>
      <c r="C247" s="119">
        <f t="shared" si="12"/>
        <v>29131.964993715137</v>
      </c>
      <c r="D247" s="120">
        <f t="shared" si="13"/>
        <v>1467.8646771889596</v>
      </c>
      <c r="E247" s="121">
        <f t="shared" si="14"/>
        <v>27664.10031652618</v>
      </c>
      <c r="F247" s="118">
        <f t="shared" si="15"/>
        <v>738178.3399559746</v>
      </c>
    </row>
    <row r="248" spans="2:6" ht="15.75">
      <c r="B248" s="114">
        <v>215</v>
      </c>
      <c r="C248" s="119">
        <f t="shared" si="12"/>
        <v>29131.964993715137</v>
      </c>
      <c r="D248" s="120">
        <f t="shared" si="13"/>
        <v>1414.841818248951</v>
      </c>
      <c r="E248" s="121">
        <f t="shared" si="14"/>
        <v>27717.123175466186</v>
      </c>
      <c r="F248" s="118">
        <f t="shared" si="15"/>
        <v>710461.2167805084</v>
      </c>
    </row>
    <row r="249" spans="2:6" ht="15.75">
      <c r="B249" s="114">
        <v>216</v>
      </c>
      <c r="C249" s="119">
        <f t="shared" si="12"/>
        <v>29131.964993715137</v>
      </c>
      <c r="D249" s="120">
        <f t="shared" si="13"/>
        <v>1361.717332162641</v>
      </c>
      <c r="E249" s="121">
        <f t="shared" si="14"/>
        <v>27770.247661552497</v>
      </c>
      <c r="F249" s="118">
        <f t="shared" si="15"/>
        <v>682690.9691189559</v>
      </c>
    </row>
    <row r="250" spans="2:6" ht="15.75">
      <c r="B250" s="114">
        <v>217</v>
      </c>
      <c r="C250" s="119">
        <f t="shared" si="12"/>
        <v>29131.964993715137</v>
      </c>
      <c r="D250" s="120">
        <f t="shared" si="13"/>
        <v>1308.4910241446655</v>
      </c>
      <c r="E250" s="121">
        <f t="shared" si="14"/>
        <v>27823.47396957047</v>
      </c>
      <c r="F250" s="118">
        <f t="shared" si="15"/>
        <v>654867.4951493854</v>
      </c>
    </row>
    <row r="251" spans="2:6" ht="15.75">
      <c r="B251" s="114">
        <v>218</v>
      </c>
      <c r="C251" s="119">
        <f t="shared" si="12"/>
        <v>29131.964993715137</v>
      </c>
      <c r="D251" s="120">
        <f t="shared" si="13"/>
        <v>1255.162699036322</v>
      </c>
      <c r="E251" s="121">
        <f t="shared" si="14"/>
        <v>27876.802294678815</v>
      </c>
      <c r="F251" s="118">
        <f t="shared" si="15"/>
        <v>626990.6928547065</v>
      </c>
    </row>
    <row r="252" spans="2:6" ht="15.75">
      <c r="B252" s="114">
        <v>219</v>
      </c>
      <c r="C252" s="119">
        <f t="shared" si="12"/>
        <v>29131.964993715137</v>
      </c>
      <c r="D252" s="120">
        <f t="shared" si="13"/>
        <v>1201.7321613048541</v>
      </c>
      <c r="E252" s="121">
        <f t="shared" si="14"/>
        <v>27930.232832410282</v>
      </c>
      <c r="F252" s="118">
        <f t="shared" si="15"/>
        <v>599060.4600222963</v>
      </c>
    </row>
    <row r="253" spans="2:6" ht="15.75">
      <c r="B253" s="114">
        <v>220</v>
      </c>
      <c r="C253" s="119">
        <f t="shared" si="12"/>
        <v>29131.964993715137</v>
      </c>
      <c r="D253" s="120">
        <f t="shared" si="13"/>
        <v>1148.1992150427345</v>
      </c>
      <c r="E253" s="121">
        <f t="shared" si="14"/>
        <v>27983.7657786724</v>
      </c>
      <c r="F253" s="118">
        <f t="shared" si="15"/>
        <v>571076.6942436239</v>
      </c>
    </row>
    <row r="254" spans="2:6" ht="15.75">
      <c r="B254" s="114">
        <v>221</v>
      </c>
      <c r="C254" s="119">
        <f t="shared" si="12"/>
        <v>29131.964993715137</v>
      </c>
      <c r="D254" s="120">
        <f t="shared" si="13"/>
        <v>1094.5636639669456</v>
      </c>
      <c r="E254" s="121">
        <f t="shared" si="14"/>
        <v>28037.40132974819</v>
      </c>
      <c r="F254" s="118">
        <f t="shared" si="15"/>
        <v>543039.2929138757</v>
      </c>
    </row>
    <row r="255" spans="2:6" ht="15.75">
      <c r="B255" s="114">
        <v>222</v>
      </c>
      <c r="C255" s="119">
        <f t="shared" si="12"/>
        <v>29131.964993715137</v>
      </c>
      <c r="D255" s="120">
        <f t="shared" si="13"/>
        <v>1040.8253114182617</v>
      </c>
      <c r="E255" s="121">
        <f t="shared" si="14"/>
        <v>28091.139682296875</v>
      </c>
      <c r="F255" s="118">
        <f t="shared" si="15"/>
        <v>514948.15323157876</v>
      </c>
    </row>
    <row r="256" spans="2:6" ht="15.75">
      <c r="B256" s="114">
        <v>223</v>
      </c>
      <c r="C256" s="119">
        <f t="shared" si="12"/>
        <v>29131.964993715137</v>
      </c>
      <c r="D256" s="120">
        <f t="shared" si="13"/>
        <v>986.9839603605258</v>
      </c>
      <c r="E256" s="121">
        <f t="shared" si="14"/>
        <v>28144.981033354612</v>
      </c>
      <c r="F256" s="118">
        <f t="shared" si="15"/>
        <v>486803.1721982242</v>
      </c>
    </row>
    <row r="257" spans="2:6" ht="15.75">
      <c r="B257" s="114">
        <v>224</v>
      </c>
      <c r="C257" s="119">
        <f t="shared" si="12"/>
        <v>29131.964993715137</v>
      </c>
      <c r="D257" s="120">
        <f t="shared" si="13"/>
        <v>933.0394133799296</v>
      </c>
      <c r="E257" s="121">
        <f t="shared" si="14"/>
        <v>28198.925580335206</v>
      </c>
      <c r="F257" s="118">
        <f t="shared" si="15"/>
        <v>458604.246617889</v>
      </c>
    </row>
    <row r="258" spans="2:6" ht="15.75">
      <c r="B258" s="114">
        <v>225</v>
      </c>
      <c r="C258" s="119">
        <f t="shared" si="12"/>
        <v>29131.964993715137</v>
      </c>
      <c r="D258" s="120">
        <f t="shared" si="13"/>
        <v>878.9914726842871</v>
      </c>
      <c r="E258" s="121">
        <f t="shared" si="14"/>
        <v>28252.97352103085</v>
      </c>
      <c r="F258" s="118">
        <f t="shared" si="15"/>
        <v>430351.2730968581</v>
      </c>
    </row>
    <row r="259" spans="2:6" ht="15.75">
      <c r="B259" s="114">
        <v>226</v>
      </c>
      <c r="C259" s="119">
        <f t="shared" si="12"/>
        <v>29131.964993715137</v>
      </c>
      <c r="D259" s="120">
        <f t="shared" si="13"/>
        <v>824.8399401023114</v>
      </c>
      <c r="E259" s="121">
        <f t="shared" si="14"/>
        <v>28307.125053612825</v>
      </c>
      <c r="F259" s="118">
        <f t="shared" si="15"/>
        <v>402044.1480432453</v>
      </c>
    </row>
    <row r="260" spans="2:6" ht="15.75">
      <c r="B260" s="114">
        <v>227</v>
      </c>
      <c r="C260" s="119">
        <f t="shared" si="12"/>
        <v>29131.964993715137</v>
      </c>
      <c r="D260" s="120">
        <f t="shared" si="13"/>
        <v>770.5846170828868</v>
      </c>
      <c r="E260" s="121">
        <f t="shared" si="14"/>
        <v>28361.38037663225</v>
      </c>
      <c r="F260" s="118">
        <f t="shared" si="15"/>
        <v>373682.76766661304</v>
      </c>
    </row>
    <row r="261" spans="2:6" ht="15.75">
      <c r="B261" s="114">
        <v>228</v>
      </c>
      <c r="C261" s="119">
        <f t="shared" si="12"/>
        <v>29131.964993715137</v>
      </c>
      <c r="D261" s="120">
        <f t="shared" si="13"/>
        <v>716.2253046943416</v>
      </c>
      <c r="E261" s="121">
        <f t="shared" si="14"/>
        <v>28415.739689020797</v>
      </c>
      <c r="F261" s="118">
        <f t="shared" si="15"/>
        <v>345267.02797759225</v>
      </c>
    </row>
    <row r="262" spans="2:6" ht="15.75">
      <c r="B262" s="114">
        <v>229</v>
      </c>
      <c r="C262" s="119">
        <f t="shared" si="12"/>
        <v>29131.964993715137</v>
      </c>
      <c r="D262" s="120">
        <f t="shared" si="13"/>
        <v>661.7618036237185</v>
      </c>
      <c r="E262" s="121">
        <f t="shared" si="14"/>
        <v>28470.20319009142</v>
      </c>
      <c r="F262" s="118">
        <f t="shared" si="15"/>
        <v>316796.82478750084</v>
      </c>
    </row>
    <row r="263" spans="2:6" ht="15.75">
      <c r="B263" s="114">
        <v>230</v>
      </c>
      <c r="C263" s="119">
        <f t="shared" si="12"/>
        <v>29131.964993715137</v>
      </c>
      <c r="D263" s="120">
        <f t="shared" si="13"/>
        <v>607.1939141760432</v>
      </c>
      <c r="E263" s="121">
        <f t="shared" si="14"/>
        <v>28524.771079539092</v>
      </c>
      <c r="F263" s="118">
        <f t="shared" si="15"/>
        <v>288272.05370796175</v>
      </c>
    </row>
    <row r="264" spans="2:6" ht="15.75">
      <c r="B264" s="114">
        <v>231</v>
      </c>
      <c r="C264" s="119">
        <f t="shared" si="12"/>
        <v>29131.964993715137</v>
      </c>
      <c r="D264" s="120">
        <f t="shared" si="13"/>
        <v>552.5214362735933</v>
      </c>
      <c r="E264" s="121">
        <f t="shared" si="14"/>
        <v>28579.443557441544</v>
      </c>
      <c r="F264" s="118">
        <f t="shared" si="15"/>
        <v>259692.6101505202</v>
      </c>
    </row>
    <row r="265" spans="2:6" ht="15.75">
      <c r="B265" s="114">
        <v>232</v>
      </c>
      <c r="C265" s="119">
        <f t="shared" si="12"/>
        <v>29131.964993715137</v>
      </c>
      <c r="D265" s="120">
        <f t="shared" si="13"/>
        <v>497.74416945516367</v>
      </c>
      <c r="E265" s="121">
        <f t="shared" si="14"/>
        <v>28634.220824259974</v>
      </c>
      <c r="F265" s="118">
        <f t="shared" si="15"/>
        <v>231058.38932626022</v>
      </c>
    </row>
    <row r="266" spans="2:6" ht="15.75">
      <c r="B266" s="114">
        <v>233</v>
      </c>
      <c r="C266" s="119">
        <f t="shared" si="12"/>
        <v>29131.964993715137</v>
      </c>
      <c r="D266" s="120">
        <f t="shared" si="13"/>
        <v>442.86191287533205</v>
      </c>
      <c r="E266" s="121">
        <f t="shared" si="14"/>
        <v>28689.103080839806</v>
      </c>
      <c r="F266" s="118">
        <f t="shared" si="15"/>
        <v>202369.2862454204</v>
      </c>
    </row>
    <row r="267" spans="2:6" ht="15.75">
      <c r="B267" s="114">
        <v>234</v>
      </c>
      <c r="C267" s="119">
        <f t="shared" si="12"/>
        <v>29131.964993715137</v>
      </c>
      <c r="D267" s="120">
        <f t="shared" si="13"/>
        <v>387.8744653037224</v>
      </c>
      <c r="E267" s="121">
        <f t="shared" si="14"/>
        <v>28744.090528411416</v>
      </c>
      <c r="F267" s="118">
        <f t="shared" si="15"/>
        <v>173625.195717009</v>
      </c>
    </row>
    <row r="268" spans="2:6" ht="15.75">
      <c r="B268" s="114">
        <v>235</v>
      </c>
      <c r="C268" s="119">
        <f t="shared" si="12"/>
        <v>29131.964993715137</v>
      </c>
      <c r="D268" s="120">
        <f t="shared" si="13"/>
        <v>332.78162512426724</v>
      </c>
      <c r="E268" s="121">
        <f t="shared" si="14"/>
        <v>28799.18336859087</v>
      </c>
      <c r="F268" s="118">
        <f t="shared" si="15"/>
        <v>144826.01234841812</v>
      </c>
    </row>
    <row r="269" spans="2:6" ht="15.75">
      <c r="B269" s="114">
        <v>236</v>
      </c>
      <c r="C269" s="119">
        <f t="shared" si="12"/>
        <v>29131.964993715137</v>
      </c>
      <c r="D269" s="120">
        <f t="shared" si="13"/>
        <v>277.58319033446804</v>
      </c>
      <c r="E269" s="121">
        <f t="shared" si="14"/>
        <v>28854.381803380667</v>
      </c>
      <c r="F269" s="118">
        <f t="shared" si="15"/>
        <v>115971.63054503745</v>
      </c>
    </row>
    <row r="270" spans="2:6" ht="15.75">
      <c r="B270" s="114">
        <v>237</v>
      </c>
      <c r="C270" s="119">
        <f t="shared" si="12"/>
        <v>29131.964993715137</v>
      </c>
      <c r="D270" s="120">
        <f t="shared" si="13"/>
        <v>222.2789585446551</v>
      </c>
      <c r="E270" s="121">
        <f t="shared" si="14"/>
        <v>28909.68603517048</v>
      </c>
      <c r="F270" s="118">
        <f t="shared" si="15"/>
        <v>87061.94450986697</v>
      </c>
    </row>
    <row r="271" spans="2:6" ht="15.75">
      <c r="B271" s="114">
        <v>238</v>
      </c>
      <c r="C271" s="119">
        <f t="shared" si="12"/>
        <v>29131.964993715137</v>
      </c>
      <c r="D271" s="120">
        <f t="shared" si="13"/>
        <v>166.86872697724502</v>
      </c>
      <c r="E271" s="121">
        <f t="shared" si="14"/>
        <v>28965.09626673789</v>
      </c>
      <c r="F271" s="118">
        <f t="shared" si="15"/>
        <v>58096.848243129076</v>
      </c>
    </row>
    <row r="272" spans="2:6" ht="15.75">
      <c r="B272" s="114">
        <v>239</v>
      </c>
      <c r="C272" s="119">
        <f t="shared" si="12"/>
        <v>29131.964993715137</v>
      </c>
      <c r="D272" s="120">
        <f t="shared" si="13"/>
        <v>111.35229246599738</v>
      </c>
      <c r="E272" s="121">
        <f t="shared" si="14"/>
        <v>29020.61270124914</v>
      </c>
      <c r="F272" s="118">
        <f t="shared" si="15"/>
        <v>29076.235541879934</v>
      </c>
    </row>
    <row r="273" spans="2:6" ht="15.75">
      <c r="B273" s="114">
        <v>240</v>
      </c>
      <c r="C273" s="119">
        <f t="shared" si="12"/>
        <v>29131.964993715137</v>
      </c>
      <c r="D273" s="120">
        <f t="shared" si="13"/>
        <v>55.729451455269874</v>
      </c>
      <c r="E273" s="121">
        <f t="shared" si="14"/>
        <v>29076.235542259867</v>
      </c>
      <c r="F273" s="118">
        <f t="shared" si="15"/>
        <v>-3.7993231671862304E-07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7"/>
  <sheetViews>
    <sheetView zoomScale="130" zoomScaleNormal="130" zoomScalePageLayoutView="0" workbookViewId="0" topLeftCell="A13">
      <selection activeCell="G51" sqref="G51"/>
    </sheetView>
  </sheetViews>
  <sheetFormatPr defaultColWidth="9.00390625" defaultRowHeight="16.5"/>
  <cols>
    <col min="2" max="2" width="11.875" style="0" customWidth="1"/>
    <col min="3" max="3" width="12.125" style="0" customWidth="1"/>
    <col min="4" max="4" width="14.625" style="0" customWidth="1"/>
    <col min="5" max="5" width="14.00390625" style="0" customWidth="1"/>
  </cols>
  <sheetData>
    <row r="2" spans="1:3" ht="15.75">
      <c r="A2" t="s">
        <v>65</v>
      </c>
      <c r="B2" s="2">
        <v>6</v>
      </c>
      <c r="C2" t="s">
        <v>66</v>
      </c>
    </row>
    <row r="3" spans="1:3" ht="15.75">
      <c r="A3" t="s">
        <v>67</v>
      </c>
      <c r="B3" s="2">
        <v>3</v>
      </c>
      <c r="C3" s="1" t="s">
        <v>68</v>
      </c>
    </row>
    <row r="5" spans="1:4" ht="15.75">
      <c r="A5" t="s">
        <v>69</v>
      </c>
      <c r="D5" s="3">
        <f>POWER((1+B3/100),-B2)</f>
        <v>0.8374842566836544</v>
      </c>
    </row>
    <row r="6" spans="1:4" ht="15.75">
      <c r="A6" t="s">
        <v>70</v>
      </c>
      <c r="D6" s="3">
        <f>POWER((1+B3/100),B2)</f>
        <v>1.194052296529</v>
      </c>
    </row>
    <row r="7" spans="1:4" ht="15.75">
      <c r="A7" t="s">
        <v>71</v>
      </c>
      <c r="D7" s="3">
        <f>(1-POWER((1+B3/100),-B2))/B3*100</f>
        <v>5.417191443878186</v>
      </c>
    </row>
    <row r="8" spans="1:4" ht="15.75">
      <c r="A8" t="s">
        <v>72</v>
      </c>
      <c r="D8" s="4">
        <f>(POWER((1+B3/100),B2)-1)/B3*100</f>
        <v>6.468409884299997</v>
      </c>
    </row>
    <row r="11" ht="15.75">
      <c r="A11" s="57" t="s">
        <v>73</v>
      </c>
    </row>
    <row r="12" spans="1:4" ht="15.75">
      <c r="A12" s="58" t="s">
        <v>75</v>
      </c>
      <c r="B12" s="59"/>
      <c r="C12" s="60">
        <f>650000*D5</f>
        <v>544364.7668443754</v>
      </c>
      <c r="D12" s="58" t="s">
        <v>76</v>
      </c>
    </row>
    <row r="13" spans="1:4" ht="15.75">
      <c r="A13" s="59"/>
      <c r="B13" s="59"/>
      <c r="C13" s="59"/>
      <c r="D13" s="59"/>
    </row>
    <row r="14" spans="1:4" ht="15.75">
      <c r="A14" s="58" t="s">
        <v>77</v>
      </c>
      <c r="B14" s="59"/>
      <c r="C14" s="60">
        <f>500000*D6</f>
        <v>597026.1482645</v>
      </c>
      <c r="D14" s="58" t="s">
        <v>78</v>
      </c>
    </row>
    <row r="15" spans="1:4" ht="15.75">
      <c r="A15" s="59"/>
      <c r="B15" s="59"/>
      <c r="C15" s="59"/>
      <c r="D15" s="59"/>
    </row>
    <row r="16" spans="1:4" ht="15.75">
      <c r="A16" s="58" t="s">
        <v>79</v>
      </c>
      <c r="B16" s="59"/>
      <c r="C16" s="59"/>
      <c r="D16" s="59"/>
    </row>
    <row r="17" spans="1:4" ht="15.75">
      <c r="A17" s="59"/>
      <c r="B17" s="59" t="s">
        <v>80</v>
      </c>
      <c r="C17" s="60">
        <f>500000*D6</f>
        <v>597026.1482645</v>
      </c>
      <c r="D17" s="59"/>
    </row>
    <row r="19" ht="15.75">
      <c r="A19" s="57" t="s">
        <v>74</v>
      </c>
    </row>
    <row r="20" spans="2:3" ht="15.75">
      <c r="B20" s="59" t="s">
        <v>81</v>
      </c>
      <c r="C20" s="60">
        <f>50927*D7</f>
        <v>275881.30866238434</v>
      </c>
    </row>
    <row r="23" spans="1:3" ht="15.75">
      <c r="A23" s="57" t="s">
        <v>82</v>
      </c>
      <c r="B23" s="57"/>
      <c r="C23" s="57"/>
    </row>
    <row r="25" spans="1:5" ht="15.75">
      <c r="A25" s="61" t="s">
        <v>31</v>
      </c>
      <c r="B25" s="62" t="s">
        <v>32</v>
      </c>
      <c r="C25" s="63" t="s">
        <v>33</v>
      </c>
      <c r="D25" s="64" t="s">
        <v>34</v>
      </c>
      <c r="E25" s="65" t="s">
        <v>35</v>
      </c>
    </row>
    <row r="26" spans="1:5" ht="15.75">
      <c r="A26" s="66">
        <v>0</v>
      </c>
      <c r="B26" s="20"/>
      <c r="C26" s="24"/>
      <c r="D26" s="28"/>
      <c r="E26" s="67">
        <v>1000000</v>
      </c>
    </row>
    <row r="27" spans="1:5" ht="15.75">
      <c r="A27" s="66">
        <v>1</v>
      </c>
      <c r="B27" s="21">
        <f aca="true" t="shared" si="0" ref="B27:B32">$E$26/$D$7</f>
        <v>184597.5004501773</v>
      </c>
      <c r="C27" s="25">
        <f aca="true" t="shared" si="1" ref="C27:C32">E26*$B$3/100</f>
        <v>30000</v>
      </c>
      <c r="D27" s="29">
        <f aca="true" t="shared" si="2" ref="D27:D32">B27-C27</f>
        <v>154597.5004501773</v>
      </c>
      <c r="E27" s="67">
        <f aca="true" t="shared" si="3" ref="E27:E32">E26-D27</f>
        <v>845402.4995498226</v>
      </c>
    </row>
    <row r="28" spans="1:5" ht="15.75">
      <c r="A28" s="66">
        <v>2</v>
      </c>
      <c r="B28" s="21">
        <f t="shared" si="0"/>
        <v>184597.5004501773</v>
      </c>
      <c r="C28" s="25">
        <f t="shared" si="1"/>
        <v>25362.074986494677</v>
      </c>
      <c r="D28" s="29">
        <f t="shared" si="2"/>
        <v>159235.42546368262</v>
      </c>
      <c r="E28" s="67">
        <f t="shared" si="3"/>
        <v>686167.07408614</v>
      </c>
    </row>
    <row r="29" spans="1:5" ht="15.75">
      <c r="A29" s="66">
        <v>3</v>
      </c>
      <c r="B29" s="21">
        <f t="shared" si="0"/>
        <v>184597.5004501773</v>
      </c>
      <c r="C29" s="25">
        <f t="shared" si="1"/>
        <v>20585.012222584202</v>
      </c>
      <c r="D29" s="29">
        <f t="shared" si="2"/>
        <v>164012.4882275931</v>
      </c>
      <c r="E29" s="67">
        <f t="shared" si="3"/>
        <v>522154.5858585469</v>
      </c>
    </row>
    <row r="30" spans="1:5" ht="15.75">
      <c r="A30" s="66">
        <v>4</v>
      </c>
      <c r="B30" s="21">
        <f t="shared" si="0"/>
        <v>184597.5004501773</v>
      </c>
      <c r="C30" s="25">
        <f t="shared" si="1"/>
        <v>15664.637575756407</v>
      </c>
      <c r="D30" s="29">
        <f t="shared" si="2"/>
        <v>168932.86287442088</v>
      </c>
      <c r="E30" s="67">
        <f t="shared" si="3"/>
        <v>353221.722984126</v>
      </c>
    </row>
    <row r="31" spans="1:5" ht="15.75">
      <c r="A31" s="66">
        <v>5</v>
      </c>
      <c r="B31" s="21">
        <f t="shared" si="0"/>
        <v>184597.5004501773</v>
      </c>
      <c r="C31" s="25">
        <f t="shared" si="1"/>
        <v>10596.65168952378</v>
      </c>
      <c r="D31" s="29">
        <f t="shared" si="2"/>
        <v>174000.84876065352</v>
      </c>
      <c r="E31" s="67">
        <f t="shared" si="3"/>
        <v>179220.8742234725</v>
      </c>
    </row>
    <row r="32" spans="1:5" ht="15.75">
      <c r="A32" s="66">
        <v>6</v>
      </c>
      <c r="B32" s="21">
        <f t="shared" si="0"/>
        <v>184597.5004501773</v>
      </c>
      <c r="C32" s="25">
        <f t="shared" si="1"/>
        <v>5376.626226704174</v>
      </c>
      <c r="D32" s="29">
        <f t="shared" si="2"/>
        <v>179220.87422347313</v>
      </c>
      <c r="E32" s="67">
        <f t="shared" si="3"/>
        <v>-6.402842700481415E-10</v>
      </c>
    </row>
    <row r="33" spans="1:5" ht="15.75">
      <c r="A33" s="70" t="s">
        <v>83</v>
      </c>
      <c r="B33" s="69">
        <f>SUM(B27:B32)</f>
        <v>1107585.0027010639</v>
      </c>
      <c r="C33" s="25">
        <f>SUM(C27:C32)</f>
        <v>107585.00270106325</v>
      </c>
      <c r="D33" s="29">
        <f>SUM(D27:D32)</f>
        <v>1000000.0000000006</v>
      </c>
      <c r="E33" s="68"/>
    </row>
    <row r="37" spans="1:3" ht="15.75">
      <c r="A37" s="57" t="s">
        <v>84</v>
      </c>
      <c r="B37" s="57"/>
      <c r="C37" s="57"/>
    </row>
    <row r="39" spans="1:5" ht="15.75">
      <c r="A39" s="61" t="s">
        <v>31</v>
      </c>
      <c r="B39" s="62" t="s">
        <v>32</v>
      </c>
      <c r="C39" s="63" t="s">
        <v>33</v>
      </c>
      <c r="D39" s="64" t="s">
        <v>34</v>
      </c>
      <c r="E39" s="65" t="s">
        <v>35</v>
      </c>
    </row>
    <row r="40" spans="1:5" ht="15.75">
      <c r="A40" s="66">
        <v>0</v>
      </c>
      <c r="B40" s="20"/>
      <c r="C40" s="24"/>
      <c r="D40" s="28"/>
      <c r="E40" s="67">
        <v>1000000</v>
      </c>
    </row>
    <row r="41" spans="1:5" ht="15.75">
      <c r="A41" s="66">
        <v>1</v>
      </c>
      <c r="B41" s="21">
        <f aca="true" t="shared" si="4" ref="B41:B46">D41+C41</f>
        <v>196666.66666666666</v>
      </c>
      <c r="C41" s="25">
        <f aca="true" t="shared" si="5" ref="C41:C46">E40*$B$3/100</f>
        <v>30000</v>
      </c>
      <c r="D41" s="29">
        <f aca="true" t="shared" si="6" ref="D41:D46">$E$40/6</f>
        <v>166666.66666666666</v>
      </c>
      <c r="E41" s="67">
        <f aca="true" t="shared" si="7" ref="E41:E46">E40-D41</f>
        <v>833333.3333333334</v>
      </c>
    </row>
    <row r="42" spans="1:5" ht="15.75">
      <c r="A42" s="66">
        <v>2</v>
      </c>
      <c r="B42" s="21">
        <f t="shared" si="4"/>
        <v>191666.66666666666</v>
      </c>
      <c r="C42" s="25">
        <f t="shared" si="5"/>
        <v>25000</v>
      </c>
      <c r="D42" s="29">
        <f t="shared" si="6"/>
        <v>166666.66666666666</v>
      </c>
      <c r="E42" s="67">
        <f t="shared" si="7"/>
        <v>666666.6666666667</v>
      </c>
    </row>
    <row r="43" spans="1:5" ht="15.75">
      <c r="A43" s="66">
        <v>3</v>
      </c>
      <c r="B43" s="21">
        <f t="shared" si="4"/>
        <v>186666.66666666666</v>
      </c>
      <c r="C43" s="25">
        <f t="shared" si="5"/>
        <v>20000.000000000004</v>
      </c>
      <c r="D43" s="29">
        <f t="shared" si="6"/>
        <v>166666.66666666666</v>
      </c>
      <c r="E43" s="67">
        <f t="shared" si="7"/>
        <v>500000.0000000001</v>
      </c>
    </row>
    <row r="44" spans="1:5" ht="15.75">
      <c r="A44" s="66">
        <v>4</v>
      </c>
      <c r="B44" s="21">
        <f t="shared" si="4"/>
        <v>181666.66666666666</v>
      </c>
      <c r="C44" s="25">
        <f t="shared" si="5"/>
        <v>15000.000000000005</v>
      </c>
      <c r="D44" s="29">
        <f t="shared" si="6"/>
        <v>166666.66666666666</v>
      </c>
      <c r="E44" s="67">
        <f t="shared" si="7"/>
        <v>333333.3333333335</v>
      </c>
    </row>
    <row r="45" spans="1:5" ht="15.75">
      <c r="A45" s="66">
        <v>5</v>
      </c>
      <c r="B45" s="21">
        <f t="shared" si="4"/>
        <v>176666.66666666666</v>
      </c>
      <c r="C45" s="25">
        <f t="shared" si="5"/>
        <v>10000.000000000005</v>
      </c>
      <c r="D45" s="29">
        <f t="shared" si="6"/>
        <v>166666.66666666666</v>
      </c>
      <c r="E45" s="67">
        <f t="shared" si="7"/>
        <v>166666.66666666683</v>
      </c>
    </row>
    <row r="46" spans="1:5" ht="15.75">
      <c r="A46" s="66">
        <v>6</v>
      </c>
      <c r="B46" s="21">
        <f t="shared" si="4"/>
        <v>171666.66666666666</v>
      </c>
      <c r="C46" s="25">
        <f t="shared" si="5"/>
        <v>5000.000000000005</v>
      </c>
      <c r="D46" s="29">
        <f t="shared" si="6"/>
        <v>166666.66666666666</v>
      </c>
      <c r="E46" s="71">
        <f t="shared" si="7"/>
        <v>0</v>
      </c>
    </row>
    <row r="47" spans="1:5" ht="15.75">
      <c r="A47" s="70" t="s">
        <v>83</v>
      </c>
      <c r="B47" s="69">
        <f>SUM(B41:B46)</f>
        <v>1105000</v>
      </c>
      <c r="C47" s="25">
        <f>SUM(C41:C46)</f>
        <v>105000</v>
      </c>
      <c r="D47" s="29">
        <f>SUM(D41:D46)</f>
        <v>999999.9999999999</v>
      </c>
      <c r="E47" s="6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26" sqref="E26"/>
    </sheetView>
  </sheetViews>
  <sheetFormatPr defaultColWidth="9.00390625" defaultRowHeight="16.5"/>
  <cols>
    <col min="1" max="1" width="13.00390625" style="55" customWidth="1"/>
    <col min="2" max="2" width="13.625" style="55" customWidth="1"/>
    <col min="4" max="4" width="13.00390625" style="55" customWidth="1"/>
    <col min="5" max="5" width="13.625" style="55" customWidth="1"/>
    <col min="6" max="6" width="17.875" style="0" customWidth="1"/>
  </cols>
  <sheetData>
    <row r="1" spans="1:6" ht="15.75">
      <c r="A1" s="49" t="s">
        <v>62</v>
      </c>
      <c r="B1" s="49" t="s">
        <v>63</v>
      </c>
      <c r="D1" s="49" t="s">
        <v>62</v>
      </c>
      <c r="E1" s="49" t="s">
        <v>63</v>
      </c>
      <c r="F1" s="56" t="s">
        <v>64</v>
      </c>
    </row>
    <row r="2" spans="1:5" ht="15.75">
      <c r="A2" s="50">
        <v>0.1</v>
      </c>
      <c r="B2" s="50">
        <v>0.1</v>
      </c>
      <c r="D2" s="50">
        <v>0.1</v>
      </c>
      <c r="E2" s="50">
        <v>0.12</v>
      </c>
    </row>
    <row r="3" spans="1:5" ht="15.75">
      <c r="A3" s="50">
        <v>0.05</v>
      </c>
      <c r="B3" s="50">
        <v>0.05</v>
      </c>
      <c r="D3" s="50">
        <v>0.09</v>
      </c>
      <c r="E3" s="50">
        <v>0.08</v>
      </c>
    </row>
    <row r="4" spans="1:5" ht="15.75">
      <c r="A4" s="50">
        <v>0.05</v>
      </c>
      <c r="B4" s="50">
        <v>-0.01</v>
      </c>
      <c r="D4" s="50">
        <v>0.05</v>
      </c>
      <c r="E4" s="50">
        <v>-0.02</v>
      </c>
    </row>
    <row r="5" spans="1:5" ht="15.75">
      <c r="A5" s="50">
        <v>0.06</v>
      </c>
      <c r="B5" s="50">
        <v>0.15</v>
      </c>
      <c r="D5" s="50">
        <v>0.06</v>
      </c>
      <c r="E5" s="50">
        <v>0.03</v>
      </c>
    </row>
    <row r="6" spans="1:5" ht="15.75">
      <c r="A6" s="50">
        <v>0.09</v>
      </c>
      <c r="B6" s="50">
        <v>0.12</v>
      </c>
      <c r="D6" s="50">
        <v>0.1</v>
      </c>
      <c r="E6" s="50">
        <v>0.19</v>
      </c>
    </row>
    <row r="7" spans="1:5" ht="15.75">
      <c r="A7" s="50">
        <v>0.04</v>
      </c>
      <c r="B7" s="50">
        <v>0.05</v>
      </c>
      <c r="D7" s="50">
        <v>0.06</v>
      </c>
      <c r="E7" s="50">
        <v>0.01</v>
      </c>
    </row>
    <row r="8" spans="1:5" ht="15.75">
      <c r="A8" s="50">
        <v>0.08</v>
      </c>
      <c r="B8" s="50">
        <v>0.06</v>
      </c>
      <c r="D8" s="50">
        <v>0.02</v>
      </c>
      <c r="E8" s="50">
        <v>-0.02</v>
      </c>
    </row>
    <row r="9" spans="1:5" ht="15.75">
      <c r="A9" s="50">
        <v>0.1</v>
      </c>
      <c r="B9" s="50">
        <v>0.2</v>
      </c>
      <c r="D9" s="50">
        <v>-0.01</v>
      </c>
      <c r="E9" s="50">
        <v>0.09</v>
      </c>
    </row>
    <row r="10" spans="1:5" ht="15.75">
      <c r="A10" s="50">
        <v>0.12</v>
      </c>
      <c r="B10" s="50">
        <v>0.04</v>
      </c>
      <c r="D10" s="50">
        <v>0.07</v>
      </c>
      <c r="E10" s="50">
        <v>0.03</v>
      </c>
    </row>
    <row r="11" spans="1:5" ht="15.75">
      <c r="A11" s="50">
        <v>0.05</v>
      </c>
      <c r="B11" s="50">
        <v>-0.03</v>
      </c>
      <c r="D11" s="50">
        <v>0.05</v>
      </c>
      <c r="E11" s="50">
        <v>0.15</v>
      </c>
    </row>
    <row r="12" spans="1:5" ht="15.75">
      <c r="A12" s="51" t="s">
        <v>59</v>
      </c>
      <c r="B12" s="51" t="s">
        <v>59</v>
      </c>
      <c r="D12" s="51" t="s">
        <v>59</v>
      </c>
      <c r="E12" s="51" t="s">
        <v>59</v>
      </c>
    </row>
    <row r="13" spans="1:5" ht="15.75">
      <c r="A13" s="52">
        <f>AVERAGE(A2:A11)</f>
        <v>0.074</v>
      </c>
      <c r="B13" s="52">
        <f>AVERAGE(B2:B11)</f>
        <v>0.073</v>
      </c>
      <c r="D13" s="52">
        <f>AVERAGE(D2:D11)</f>
        <v>0.05900000000000001</v>
      </c>
      <c r="E13" s="52">
        <f>AVERAGE(E2:E11)</f>
        <v>0.066</v>
      </c>
    </row>
    <row r="14" spans="1:5" ht="15.75">
      <c r="A14" s="51" t="s">
        <v>60</v>
      </c>
      <c r="B14" s="51" t="s">
        <v>60</v>
      </c>
      <c r="D14" s="51" t="s">
        <v>60</v>
      </c>
      <c r="E14" s="51" t="s">
        <v>60</v>
      </c>
    </row>
    <row r="15" spans="1:5" ht="15.75">
      <c r="A15" s="53">
        <f>STDEV(A2:A11)</f>
        <v>0.027568097504180458</v>
      </c>
      <c r="B15" s="53">
        <f>STDEV(B2:B11)</f>
        <v>0.07056124211554735</v>
      </c>
      <c r="D15" s="53">
        <f>STDEV(D2:D11)</f>
        <v>0.03478505426185217</v>
      </c>
      <c r="E15" s="53">
        <f>STDEV(E2:E11)</f>
        <v>0.07198765326236314</v>
      </c>
    </row>
    <row r="16" spans="1:5" ht="15.75">
      <c r="A16" s="54" t="s">
        <v>61</v>
      </c>
      <c r="B16" s="54" t="s">
        <v>61</v>
      </c>
      <c r="D16" s="54" t="s">
        <v>61</v>
      </c>
      <c r="E16" s="54" t="s">
        <v>61</v>
      </c>
    </row>
    <row r="17" spans="1:5" ht="15.75">
      <c r="A17" s="50">
        <f>A15/A13</f>
        <v>0.3725418581646008</v>
      </c>
      <c r="B17" s="50">
        <f>B15/B13</f>
        <v>0.966592357747224</v>
      </c>
      <c r="D17" s="50">
        <f>D15/D13</f>
        <v>0.5895771908788502</v>
      </c>
      <c r="E17" s="50">
        <f>E15/E13</f>
        <v>1.0907220191267142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51"/>
  <sheetViews>
    <sheetView zoomScalePageLayoutView="0" workbookViewId="0" topLeftCell="A1">
      <selection activeCell="I14" sqref="I14"/>
    </sheetView>
  </sheetViews>
  <sheetFormatPr defaultColWidth="9.00390625" defaultRowHeight="16.5"/>
  <cols>
    <col min="1" max="1" width="9.00390625" style="9" customWidth="1"/>
    <col min="2" max="2" width="11.50390625" style="11" customWidth="1"/>
    <col min="3" max="3" width="12.00390625" style="11" bestFit="1" customWidth="1"/>
    <col min="4" max="4" width="12.125" style="11" customWidth="1"/>
    <col min="5" max="5" width="12.25390625" style="11" customWidth="1"/>
    <col min="6" max="6" width="13.875" style="11" customWidth="1"/>
    <col min="7" max="12" width="9.00390625" style="11" customWidth="1"/>
    <col min="13" max="27" width="9.00390625" style="5" customWidth="1"/>
  </cols>
  <sheetData>
    <row r="1" spans="1:2" ht="19.5">
      <c r="A1" s="10" t="s">
        <v>36</v>
      </c>
      <c r="B1" s="10"/>
    </row>
    <row r="3" spans="2:4" ht="15.75">
      <c r="B3" s="12" t="s">
        <v>19</v>
      </c>
      <c r="C3" s="8">
        <v>4000000</v>
      </c>
      <c r="D3" s="12" t="s">
        <v>20</v>
      </c>
    </row>
    <row r="4" spans="2:7" ht="15.75">
      <c r="B4" s="12" t="s">
        <v>21</v>
      </c>
      <c r="C4" s="34">
        <v>3.96</v>
      </c>
      <c r="D4" s="11" t="s">
        <v>22</v>
      </c>
      <c r="E4" s="12" t="s">
        <v>23</v>
      </c>
      <c r="F4" s="40">
        <f>IF(C6="年",C4,IF(C6="季",C4/4,IF(C6="月",C4/12,IF(C6="半年",C4/2))))</f>
        <v>0.33</v>
      </c>
      <c r="G4" s="11" t="s">
        <v>22</v>
      </c>
    </row>
    <row r="5" spans="2:7" ht="15.75">
      <c r="B5" s="31" t="s">
        <v>24</v>
      </c>
      <c r="C5" s="8">
        <v>10</v>
      </c>
      <c r="D5" s="31" t="s">
        <v>25</v>
      </c>
      <c r="E5" s="12" t="s">
        <v>26</v>
      </c>
      <c r="F5" s="41">
        <f>IF(C6="年",C5,IF(C6="季",C5*4,IF(C6="月",C5*12,IF(C6="半年",C5*2))))</f>
        <v>120</v>
      </c>
      <c r="G5" s="12" t="s">
        <v>27</v>
      </c>
    </row>
    <row r="6" spans="2:7" ht="15.75">
      <c r="B6" s="31" t="s">
        <v>28</v>
      </c>
      <c r="C6" s="35" t="s">
        <v>29</v>
      </c>
      <c r="D6" s="33" t="s">
        <v>30</v>
      </c>
      <c r="E6" s="12"/>
      <c r="F6" s="32"/>
      <c r="G6" s="12"/>
    </row>
    <row r="7" spans="2:7" ht="15.75">
      <c r="B7" s="31"/>
      <c r="D7" s="33"/>
      <c r="E7" s="12"/>
      <c r="F7" s="32"/>
      <c r="G7" s="12"/>
    </row>
    <row r="8" spans="2:5" ht="15.75">
      <c r="B8" s="12"/>
      <c r="E8" s="13"/>
    </row>
    <row r="9" ht="16.5" thickBot="1"/>
    <row r="10" spans="1:27" s="7" customFormat="1" ht="15.75">
      <c r="A10" s="14"/>
      <c r="B10" s="15" t="s">
        <v>31</v>
      </c>
      <c r="C10" s="19" t="s">
        <v>32</v>
      </c>
      <c r="D10" s="23" t="s">
        <v>33</v>
      </c>
      <c r="E10" s="27" t="s">
        <v>34</v>
      </c>
      <c r="F10" s="36" t="s">
        <v>35</v>
      </c>
      <c r="G10" s="16"/>
      <c r="H10" s="16"/>
      <c r="I10" s="16"/>
      <c r="J10" s="16"/>
      <c r="K10" s="16"/>
      <c r="L10" s="1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6" ht="15.75">
      <c r="B11" s="17">
        <v>0</v>
      </c>
      <c r="C11" s="20"/>
      <c r="D11" s="24"/>
      <c r="E11" s="28"/>
      <c r="F11" s="37">
        <f>C3</f>
        <v>4000000</v>
      </c>
    </row>
    <row r="12" spans="2:6" ht="15.75">
      <c r="B12" s="17">
        <v>1</v>
      </c>
      <c r="C12" s="21">
        <f>D12+E12</f>
        <v>46533.333333333336</v>
      </c>
      <c r="D12" s="25">
        <f>F11*$F$4/100</f>
        <v>13200</v>
      </c>
      <c r="E12" s="29">
        <f>$C$3/$F$5</f>
        <v>33333.333333333336</v>
      </c>
      <c r="F12" s="37">
        <f aca="true" t="shared" si="0" ref="F12:F43">F11-E12</f>
        <v>3966666.6666666665</v>
      </c>
    </row>
    <row r="13" spans="2:6" ht="15.75">
      <c r="B13" s="17">
        <v>2</v>
      </c>
      <c r="C13" s="21">
        <f aca="true" t="shared" si="1" ref="C13:C76">D13+E13</f>
        <v>46423.333333333336</v>
      </c>
      <c r="D13" s="25">
        <f aca="true" t="shared" si="2" ref="D13:D76">F12*$F$4/100</f>
        <v>13090</v>
      </c>
      <c r="E13" s="29">
        <f aca="true" t="shared" si="3" ref="E13:E76">$C$3/$F$5</f>
        <v>33333.333333333336</v>
      </c>
      <c r="F13" s="37">
        <f t="shared" si="0"/>
        <v>3933333.333333333</v>
      </c>
    </row>
    <row r="14" spans="2:6" ht="15.75">
      <c r="B14" s="17">
        <v>3</v>
      </c>
      <c r="C14" s="21">
        <f t="shared" si="1"/>
        <v>46313.333333333336</v>
      </c>
      <c r="D14" s="25">
        <f t="shared" si="2"/>
        <v>12980</v>
      </c>
      <c r="E14" s="29">
        <f t="shared" si="3"/>
        <v>33333.333333333336</v>
      </c>
      <c r="F14" s="37">
        <f t="shared" si="0"/>
        <v>3899999.9999999995</v>
      </c>
    </row>
    <row r="15" spans="2:6" ht="15.75">
      <c r="B15" s="17">
        <v>4</v>
      </c>
      <c r="C15" s="21">
        <f t="shared" si="1"/>
        <v>46203.333333333336</v>
      </c>
      <c r="D15" s="25">
        <f t="shared" si="2"/>
        <v>12870</v>
      </c>
      <c r="E15" s="29">
        <f t="shared" si="3"/>
        <v>33333.333333333336</v>
      </c>
      <c r="F15" s="37">
        <f t="shared" si="0"/>
        <v>3866666.666666666</v>
      </c>
    </row>
    <row r="16" spans="2:6" ht="15.75">
      <c r="B16" s="17">
        <v>5</v>
      </c>
      <c r="C16" s="21">
        <f t="shared" si="1"/>
        <v>46093.333333333336</v>
      </c>
      <c r="D16" s="25">
        <f t="shared" si="2"/>
        <v>12759.999999999998</v>
      </c>
      <c r="E16" s="29">
        <f t="shared" si="3"/>
        <v>33333.333333333336</v>
      </c>
      <c r="F16" s="37">
        <f t="shared" si="0"/>
        <v>3833333.3333333326</v>
      </c>
    </row>
    <row r="17" spans="2:6" ht="15.75">
      <c r="B17" s="17">
        <v>6</v>
      </c>
      <c r="C17" s="21">
        <f t="shared" si="1"/>
        <v>45983.333333333336</v>
      </c>
      <c r="D17" s="25">
        <f t="shared" si="2"/>
        <v>12649.999999999998</v>
      </c>
      <c r="E17" s="29">
        <f t="shared" si="3"/>
        <v>33333.333333333336</v>
      </c>
      <c r="F17" s="37">
        <f t="shared" si="0"/>
        <v>3799999.999999999</v>
      </c>
    </row>
    <row r="18" spans="2:6" ht="15.75">
      <c r="B18" s="17">
        <v>7</v>
      </c>
      <c r="C18" s="21">
        <f t="shared" si="1"/>
        <v>45873.333333333336</v>
      </c>
      <c r="D18" s="25">
        <f t="shared" si="2"/>
        <v>12539.999999999998</v>
      </c>
      <c r="E18" s="29">
        <f t="shared" si="3"/>
        <v>33333.333333333336</v>
      </c>
      <c r="F18" s="37">
        <f t="shared" si="0"/>
        <v>3766666.6666666656</v>
      </c>
    </row>
    <row r="19" spans="2:6" ht="15.75">
      <c r="B19" s="17">
        <v>8</v>
      </c>
      <c r="C19" s="21">
        <f t="shared" si="1"/>
        <v>45763.333333333336</v>
      </c>
      <c r="D19" s="25">
        <f t="shared" si="2"/>
        <v>12429.999999999998</v>
      </c>
      <c r="E19" s="29">
        <f t="shared" si="3"/>
        <v>33333.333333333336</v>
      </c>
      <c r="F19" s="37">
        <f t="shared" si="0"/>
        <v>3733333.333333332</v>
      </c>
    </row>
    <row r="20" spans="2:6" ht="15.75">
      <c r="B20" s="17">
        <v>9</v>
      </c>
      <c r="C20" s="21">
        <f t="shared" si="1"/>
        <v>45653.33333333333</v>
      </c>
      <c r="D20" s="25">
        <f t="shared" si="2"/>
        <v>12319.999999999995</v>
      </c>
      <c r="E20" s="29">
        <f t="shared" si="3"/>
        <v>33333.333333333336</v>
      </c>
      <c r="F20" s="37">
        <f t="shared" si="0"/>
        <v>3699999.9999999986</v>
      </c>
    </row>
    <row r="21" spans="2:6" ht="15.75">
      <c r="B21" s="17">
        <v>10</v>
      </c>
      <c r="C21" s="21">
        <f t="shared" si="1"/>
        <v>45543.33333333333</v>
      </c>
      <c r="D21" s="25">
        <f t="shared" si="2"/>
        <v>12209.999999999995</v>
      </c>
      <c r="E21" s="29">
        <f t="shared" si="3"/>
        <v>33333.333333333336</v>
      </c>
      <c r="F21" s="37">
        <f t="shared" si="0"/>
        <v>3666666.666666665</v>
      </c>
    </row>
    <row r="22" spans="2:6" ht="15.75">
      <c r="B22" s="17">
        <v>11</v>
      </c>
      <c r="C22" s="21">
        <f t="shared" si="1"/>
        <v>45433.33333333333</v>
      </c>
      <c r="D22" s="25">
        <f t="shared" si="2"/>
        <v>12099.999999999995</v>
      </c>
      <c r="E22" s="29">
        <f t="shared" si="3"/>
        <v>33333.333333333336</v>
      </c>
      <c r="F22" s="37">
        <f t="shared" si="0"/>
        <v>3633333.3333333316</v>
      </c>
    </row>
    <row r="23" spans="2:6" ht="15.75">
      <c r="B23" s="17">
        <v>12</v>
      </c>
      <c r="C23" s="21">
        <f t="shared" si="1"/>
        <v>45323.33333333333</v>
      </c>
      <c r="D23" s="25">
        <f t="shared" si="2"/>
        <v>11989.999999999995</v>
      </c>
      <c r="E23" s="29">
        <f t="shared" si="3"/>
        <v>33333.333333333336</v>
      </c>
      <c r="F23" s="37">
        <f t="shared" si="0"/>
        <v>3599999.999999998</v>
      </c>
    </row>
    <row r="24" spans="2:6" ht="15.75">
      <c r="B24" s="17">
        <v>13</v>
      </c>
      <c r="C24" s="21">
        <f t="shared" si="1"/>
        <v>45213.33333333333</v>
      </c>
      <c r="D24" s="25">
        <f t="shared" si="2"/>
        <v>11879.999999999995</v>
      </c>
      <c r="E24" s="29">
        <f t="shared" si="3"/>
        <v>33333.333333333336</v>
      </c>
      <c r="F24" s="37">
        <f t="shared" si="0"/>
        <v>3566666.6666666646</v>
      </c>
    </row>
    <row r="25" spans="2:6" ht="15.75">
      <c r="B25" s="17">
        <v>14</v>
      </c>
      <c r="C25" s="21">
        <f t="shared" si="1"/>
        <v>45103.33333333333</v>
      </c>
      <c r="D25" s="25">
        <f t="shared" si="2"/>
        <v>11769.999999999993</v>
      </c>
      <c r="E25" s="29">
        <f t="shared" si="3"/>
        <v>33333.333333333336</v>
      </c>
      <c r="F25" s="37">
        <f t="shared" si="0"/>
        <v>3533333.333333331</v>
      </c>
    </row>
    <row r="26" spans="2:6" ht="15.75">
      <c r="B26" s="17">
        <v>15</v>
      </c>
      <c r="C26" s="21">
        <f t="shared" si="1"/>
        <v>44993.33333333333</v>
      </c>
      <c r="D26" s="25">
        <f t="shared" si="2"/>
        <v>11659.999999999993</v>
      </c>
      <c r="E26" s="29">
        <f t="shared" si="3"/>
        <v>33333.333333333336</v>
      </c>
      <c r="F26" s="37">
        <f t="shared" si="0"/>
        <v>3499999.9999999977</v>
      </c>
    </row>
    <row r="27" spans="2:6" ht="15.75">
      <c r="B27" s="17">
        <v>16</v>
      </c>
      <c r="C27" s="21">
        <f t="shared" si="1"/>
        <v>44883.33333333333</v>
      </c>
      <c r="D27" s="25">
        <f t="shared" si="2"/>
        <v>11549.999999999993</v>
      </c>
      <c r="E27" s="29">
        <f t="shared" si="3"/>
        <v>33333.333333333336</v>
      </c>
      <c r="F27" s="37">
        <f t="shared" si="0"/>
        <v>3466666.666666664</v>
      </c>
    </row>
    <row r="28" spans="2:6" ht="15.75">
      <c r="B28" s="17">
        <v>17</v>
      </c>
      <c r="C28" s="21">
        <f t="shared" si="1"/>
        <v>44773.33333333333</v>
      </c>
      <c r="D28" s="25">
        <f t="shared" si="2"/>
        <v>11439.999999999993</v>
      </c>
      <c r="E28" s="29">
        <f t="shared" si="3"/>
        <v>33333.333333333336</v>
      </c>
      <c r="F28" s="37">
        <f t="shared" si="0"/>
        <v>3433333.3333333307</v>
      </c>
    </row>
    <row r="29" spans="2:6" ht="15.75">
      <c r="B29" s="17">
        <v>18</v>
      </c>
      <c r="C29" s="21">
        <f t="shared" si="1"/>
        <v>44663.33333333333</v>
      </c>
      <c r="D29" s="25">
        <f t="shared" si="2"/>
        <v>11329.99999999999</v>
      </c>
      <c r="E29" s="29">
        <f t="shared" si="3"/>
        <v>33333.333333333336</v>
      </c>
      <c r="F29" s="37">
        <f t="shared" si="0"/>
        <v>3399999.999999997</v>
      </c>
    </row>
    <row r="30" spans="2:6" ht="15.75">
      <c r="B30" s="17">
        <v>19</v>
      </c>
      <c r="C30" s="21">
        <f t="shared" si="1"/>
        <v>44553.33333333333</v>
      </c>
      <c r="D30" s="25">
        <f t="shared" si="2"/>
        <v>11219.99999999999</v>
      </c>
      <c r="E30" s="29">
        <f t="shared" si="3"/>
        <v>33333.333333333336</v>
      </c>
      <c r="F30" s="37">
        <f t="shared" si="0"/>
        <v>3366666.6666666637</v>
      </c>
    </row>
    <row r="31" spans="2:6" ht="15.75">
      <c r="B31" s="17">
        <v>20</v>
      </c>
      <c r="C31" s="21">
        <f t="shared" si="1"/>
        <v>44443.33333333333</v>
      </c>
      <c r="D31" s="25">
        <f t="shared" si="2"/>
        <v>11109.99999999999</v>
      </c>
      <c r="E31" s="29">
        <f t="shared" si="3"/>
        <v>33333.333333333336</v>
      </c>
      <c r="F31" s="37">
        <f t="shared" si="0"/>
        <v>3333333.33333333</v>
      </c>
    </row>
    <row r="32" spans="2:6" ht="15.75">
      <c r="B32" s="17">
        <v>21</v>
      </c>
      <c r="C32" s="21">
        <f t="shared" si="1"/>
        <v>44333.33333333333</v>
      </c>
      <c r="D32" s="25">
        <f t="shared" si="2"/>
        <v>10999.99999999999</v>
      </c>
      <c r="E32" s="29">
        <f t="shared" si="3"/>
        <v>33333.333333333336</v>
      </c>
      <c r="F32" s="37">
        <f t="shared" si="0"/>
        <v>3299999.9999999967</v>
      </c>
    </row>
    <row r="33" spans="2:6" ht="15.75">
      <c r="B33" s="17">
        <v>22</v>
      </c>
      <c r="C33" s="21">
        <f t="shared" si="1"/>
        <v>44223.33333333333</v>
      </c>
      <c r="D33" s="25">
        <f t="shared" si="2"/>
        <v>10889.99999999999</v>
      </c>
      <c r="E33" s="29">
        <f t="shared" si="3"/>
        <v>33333.333333333336</v>
      </c>
      <c r="F33" s="37">
        <f t="shared" si="0"/>
        <v>3266666.6666666633</v>
      </c>
    </row>
    <row r="34" spans="2:6" ht="15.75">
      <c r="B34" s="17">
        <v>23</v>
      </c>
      <c r="C34" s="21">
        <f t="shared" si="1"/>
        <v>44113.33333333333</v>
      </c>
      <c r="D34" s="25">
        <f t="shared" si="2"/>
        <v>10779.999999999989</v>
      </c>
      <c r="E34" s="29">
        <f t="shared" si="3"/>
        <v>33333.333333333336</v>
      </c>
      <c r="F34" s="37">
        <f t="shared" si="0"/>
        <v>3233333.3333333298</v>
      </c>
    </row>
    <row r="35" spans="2:6" ht="15.75">
      <c r="B35" s="17">
        <v>24</v>
      </c>
      <c r="C35" s="21">
        <f t="shared" si="1"/>
        <v>44003.33333333333</v>
      </c>
      <c r="D35" s="25">
        <f t="shared" si="2"/>
        <v>10669.999999999989</v>
      </c>
      <c r="E35" s="29">
        <f t="shared" si="3"/>
        <v>33333.333333333336</v>
      </c>
      <c r="F35" s="37">
        <f t="shared" si="0"/>
        <v>3199999.9999999963</v>
      </c>
    </row>
    <row r="36" spans="2:6" ht="15.75">
      <c r="B36" s="17">
        <v>25</v>
      </c>
      <c r="C36" s="21">
        <f t="shared" si="1"/>
        <v>43893.33333333333</v>
      </c>
      <c r="D36" s="25">
        <f t="shared" si="2"/>
        <v>10559.999999999989</v>
      </c>
      <c r="E36" s="29">
        <f t="shared" si="3"/>
        <v>33333.333333333336</v>
      </c>
      <c r="F36" s="37">
        <f t="shared" si="0"/>
        <v>3166666.666666663</v>
      </c>
    </row>
    <row r="37" spans="2:6" ht="15.75">
      <c r="B37" s="17">
        <v>26</v>
      </c>
      <c r="C37" s="21">
        <f t="shared" si="1"/>
        <v>43783.33333333332</v>
      </c>
      <c r="D37" s="25">
        <f t="shared" si="2"/>
        <v>10449.999999999987</v>
      </c>
      <c r="E37" s="29">
        <f t="shared" si="3"/>
        <v>33333.333333333336</v>
      </c>
      <c r="F37" s="37">
        <f t="shared" si="0"/>
        <v>3133333.3333333293</v>
      </c>
    </row>
    <row r="38" spans="2:6" ht="15.75">
      <c r="B38" s="17">
        <v>27</v>
      </c>
      <c r="C38" s="21">
        <f t="shared" si="1"/>
        <v>43673.33333333332</v>
      </c>
      <c r="D38" s="25">
        <f t="shared" si="2"/>
        <v>10339.999999999987</v>
      </c>
      <c r="E38" s="29">
        <f t="shared" si="3"/>
        <v>33333.333333333336</v>
      </c>
      <c r="F38" s="37">
        <f t="shared" si="0"/>
        <v>3099999.999999996</v>
      </c>
    </row>
    <row r="39" spans="2:6" ht="15.75">
      <c r="B39" s="17">
        <v>28</v>
      </c>
      <c r="C39" s="21">
        <f t="shared" si="1"/>
        <v>43563.33333333332</v>
      </c>
      <c r="D39" s="25">
        <f t="shared" si="2"/>
        <v>10229.999999999987</v>
      </c>
      <c r="E39" s="29">
        <f t="shared" si="3"/>
        <v>33333.333333333336</v>
      </c>
      <c r="F39" s="37">
        <f t="shared" si="0"/>
        <v>3066666.6666666623</v>
      </c>
    </row>
    <row r="40" spans="2:6" ht="15.75">
      <c r="B40" s="17">
        <v>29</v>
      </c>
      <c r="C40" s="21">
        <f t="shared" si="1"/>
        <v>43453.33333333332</v>
      </c>
      <c r="D40" s="25">
        <f t="shared" si="2"/>
        <v>10119.999999999985</v>
      </c>
      <c r="E40" s="29">
        <f t="shared" si="3"/>
        <v>33333.333333333336</v>
      </c>
      <c r="F40" s="37">
        <f t="shared" si="0"/>
        <v>3033333.333333329</v>
      </c>
    </row>
    <row r="41" spans="2:6" ht="15.75">
      <c r="B41" s="17">
        <v>30</v>
      </c>
      <c r="C41" s="21">
        <f t="shared" si="1"/>
        <v>43343.33333333332</v>
      </c>
      <c r="D41" s="25">
        <f t="shared" si="2"/>
        <v>10009.999999999985</v>
      </c>
      <c r="E41" s="29">
        <f t="shared" si="3"/>
        <v>33333.333333333336</v>
      </c>
      <c r="F41" s="37">
        <f t="shared" si="0"/>
        <v>2999999.9999999953</v>
      </c>
    </row>
    <row r="42" spans="2:6" ht="15.75">
      <c r="B42" s="17">
        <v>31</v>
      </c>
      <c r="C42" s="21">
        <f t="shared" si="1"/>
        <v>43233.33333333332</v>
      </c>
      <c r="D42" s="25">
        <f t="shared" si="2"/>
        <v>9899.999999999985</v>
      </c>
      <c r="E42" s="29">
        <f t="shared" si="3"/>
        <v>33333.333333333336</v>
      </c>
      <c r="F42" s="37">
        <f t="shared" si="0"/>
        <v>2966666.666666662</v>
      </c>
    </row>
    <row r="43" spans="2:6" ht="15.75">
      <c r="B43" s="17">
        <v>32</v>
      </c>
      <c r="C43" s="21">
        <f t="shared" si="1"/>
        <v>43123.33333333332</v>
      </c>
      <c r="D43" s="25">
        <f t="shared" si="2"/>
        <v>9789.999999999985</v>
      </c>
      <c r="E43" s="29">
        <f t="shared" si="3"/>
        <v>33333.333333333336</v>
      </c>
      <c r="F43" s="37">
        <f t="shared" si="0"/>
        <v>2933333.3333333284</v>
      </c>
    </row>
    <row r="44" spans="2:6" ht="15.75">
      <c r="B44" s="17">
        <v>33</v>
      </c>
      <c r="C44" s="21">
        <f t="shared" si="1"/>
        <v>43013.33333333332</v>
      </c>
      <c r="D44" s="25">
        <f t="shared" si="2"/>
        <v>9679.999999999984</v>
      </c>
      <c r="E44" s="29">
        <f t="shared" si="3"/>
        <v>33333.333333333336</v>
      </c>
      <c r="F44" s="37">
        <f aca="true" t="shared" si="4" ref="F44:F75">F43-E44</f>
        <v>2899999.999999995</v>
      </c>
    </row>
    <row r="45" spans="2:6" ht="15.75">
      <c r="B45" s="17">
        <v>34</v>
      </c>
      <c r="C45" s="21">
        <f t="shared" si="1"/>
        <v>42903.33333333332</v>
      </c>
      <c r="D45" s="25">
        <f t="shared" si="2"/>
        <v>9569.999999999984</v>
      </c>
      <c r="E45" s="29">
        <f t="shared" si="3"/>
        <v>33333.333333333336</v>
      </c>
      <c r="F45" s="37">
        <f t="shared" si="4"/>
        <v>2866666.6666666614</v>
      </c>
    </row>
    <row r="46" spans="2:6" ht="15.75">
      <c r="B46" s="17">
        <v>35</v>
      </c>
      <c r="C46" s="21">
        <f t="shared" si="1"/>
        <v>42793.333333333314</v>
      </c>
      <c r="D46" s="25">
        <f t="shared" si="2"/>
        <v>9459.999999999982</v>
      </c>
      <c r="E46" s="29">
        <f t="shared" si="3"/>
        <v>33333.333333333336</v>
      </c>
      <c r="F46" s="37">
        <f t="shared" si="4"/>
        <v>2833333.333333328</v>
      </c>
    </row>
    <row r="47" spans="2:6" ht="15.75">
      <c r="B47" s="17">
        <v>36</v>
      </c>
      <c r="C47" s="21">
        <f t="shared" si="1"/>
        <v>42683.333333333314</v>
      </c>
      <c r="D47" s="25">
        <f t="shared" si="2"/>
        <v>9349.999999999982</v>
      </c>
      <c r="E47" s="29">
        <f t="shared" si="3"/>
        <v>33333.333333333336</v>
      </c>
      <c r="F47" s="37">
        <f t="shared" si="4"/>
        <v>2799999.9999999944</v>
      </c>
    </row>
    <row r="48" spans="2:6" ht="15.75">
      <c r="B48" s="17">
        <v>37</v>
      </c>
      <c r="C48" s="21">
        <f t="shared" si="1"/>
        <v>42573.333333333314</v>
      </c>
      <c r="D48" s="25">
        <f t="shared" si="2"/>
        <v>9239.999999999982</v>
      </c>
      <c r="E48" s="29">
        <f t="shared" si="3"/>
        <v>33333.333333333336</v>
      </c>
      <c r="F48" s="37">
        <f t="shared" si="4"/>
        <v>2766666.666666661</v>
      </c>
    </row>
    <row r="49" spans="2:6" ht="15.75">
      <c r="B49" s="17">
        <v>38</v>
      </c>
      <c r="C49" s="21">
        <f t="shared" si="1"/>
        <v>42463.333333333314</v>
      </c>
      <c r="D49" s="25">
        <f t="shared" si="2"/>
        <v>9129.999999999982</v>
      </c>
      <c r="E49" s="29">
        <f t="shared" si="3"/>
        <v>33333.333333333336</v>
      </c>
      <c r="F49" s="37">
        <f t="shared" si="4"/>
        <v>2733333.3333333274</v>
      </c>
    </row>
    <row r="50" spans="2:6" ht="15.75">
      <c r="B50" s="17">
        <v>39</v>
      </c>
      <c r="C50" s="21">
        <f t="shared" si="1"/>
        <v>42353.333333333314</v>
      </c>
      <c r="D50" s="25">
        <f t="shared" si="2"/>
        <v>9019.999999999982</v>
      </c>
      <c r="E50" s="29">
        <f t="shared" si="3"/>
        <v>33333.333333333336</v>
      </c>
      <c r="F50" s="37">
        <f t="shared" si="4"/>
        <v>2699999.999999994</v>
      </c>
    </row>
    <row r="51" spans="2:6" ht="15.75">
      <c r="B51" s="17">
        <v>40</v>
      </c>
      <c r="C51" s="21">
        <f t="shared" si="1"/>
        <v>42243.333333333314</v>
      </c>
      <c r="D51" s="25">
        <f t="shared" si="2"/>
        <v>8909.99999999998</v>
      </c>
      <c r="E51" s="29">
        <f t="shared" si="3"/>
        <v>33333.333333333336</v>
      </c>
      <c r="F51" s="37">
        <f t="shared" si="4"/>
        <v>2666666.6666666605</v>
      </c>
    </row>
    <row r="52" spans="2:6" ht="15.75">
      <c r="B52" s="17">
        <v>41</v>
      </c>
      <c r="C52" s="21">
        <f t="shared" si="1"/>
        <v>42133.333333333314</v>
      </c>
      <c r="D52" s="25">
        <f t="shared" si="2"/>
        <v>8799.99999999998</v>
      </c>
      <c r="E52" s="29">
        <f t="shared" si="3"/>
        <v>33333.333333333336</v>
      </c>
      <c r="F52" s="37">
        <f t="shared" si="4"/>
        <v>2633333.333333327</v>
      </c>
    </row>
    <row r="53" spans="2:6" ht="15.75">
      <c r="B53" s="17">
        <v>42</v>
      </c>
      <c r="C53" s="21">
        <f t="shared" si="1"/>
        <v>42023.333333333314</v>
      </c>
      <c r="D53" s="25">
        <f t="shared" si="2"/>
        <v>8689.999999999978</v>
      </c>
      <c r="E53" s="29">
        <f t="shared" si="3"/>
        <v>33333.333333333336</v>
      </c>
      <c r="F53" s="37">
        <f t="shared" si="4"/>
        <v>2599999.9999999935</v>
      </c>
    </row>
    <row r="54" spans="2:6" ht="15.75">
      <c r="B54" s="17">
        <v>43</v>
      </c>
      <c r="C54" s="21">
        <f t="shared" si="1"/>
        <v>41913.333333333314</v>
      </c>
      <c r="D54" s="25">
        <f t="shared" si="2"/>
        <v>8579.999999999978</v>
      </c>
      <c r="E54" s="29">
        <f t="shared" si="3"/>
        <v>33333.333333333336</v>
      </c>
      <c r="F54" s="37">
        <f t="shared" si="4"/>
        <v>2566666.66666666</v>
      </c>
    </row>
    <row r="55" spans="2:6" ht="15.75">
      <c r="B55" s="17">
        <v>44</v>
      </c>
      <c r="C55" s="21">
        <f t="shared" si="1"/>
        <v>41803.333333333314</v>
      </c>
      <c r="D55" s="25">
        <f t="shared" si="2"/>
        <v>8469.999999999978</v>
      </c>
      <c r="E55" s="29">
        <f t="shared" si="3"/>
        <v>33333.333333333336</v>
      </c>
      <c r="F55" s="37">
        <f t="shared" si="4"/>
        <v>2533333.3333333265</v>
      </c>
    </row>
    <row r="56" spans="2:6" ht="15.75">
      <c r="B56" s="17">
        <v>45</v>
      </c>
      <c r="C56" s="21">
        <f t="shared" si="1"/>
        <v>41693.333333333314</v>
      </c>
      <c r="D56" s="25">
        <f t="shared" si="2"/>
        <v>8359.999999999978</v>
      </c>
      <c r="E56" s="29">
        <f t="shared" si="3"/>
        <v>33333.333333333336</v>
      </c>
      <c r="F56" s="37">
        <f t="shared" si="4"/>
        <v>2499999.999999993</v>
      </c>
    </row>
    <row r="57" spans="2:6" ht="15.75">
      <c r="B57" s="17">
        <v>46</v>
      </c>
      <c r="C57" s="21">
        <f t="shared" si="1"/>
        <v>41583.333333333314</v>
      </c>
      <c r="D57" s="25">
        <f t="shared" si="2"/>
        <v>8249.999999999978</v>
      </c>
      <c r="E57" s="29">
        <f t="shared" si="3"/>
        <v>33333.333333333336</v>
      </c>
      <c r="F57" s="37">
        <f t="shared" si="4"/>
        <v>2466666.6666666595</v>
      </c>
    </row>
    <row r="58" spans="2:6" ht="15.75">
      <c r="B58" s="17">
        <v>47</v>
      </c>
      <c r="C58" s="21">
        <f t="shared" si="1"/>
        <v>41473.333333333314</v>
      </c>
      <c r="D58" s="25">
        <f t="shared" si="2"/>
        <v>8139.999999999976</v>
      </c>
      <c r="E58" s="29">
        <f t="shared" si="3"/>
        <v>33333.333333333336</v>
      </c>
      <c r="F58" s="37">
        <f t="shared" si="4"/>
        <v>2433333.333333326</v>
      </c>
    </row>
    <row r="59" spans="2:6" ht="15.75">
      <c r="B59" s="17">
        <v>48</v>
      </c>
      <c r="C59" s="21">
        <f t="shared" si="1"/>
        <v>41363.333333333314</v>
      </c>
      <c r="D59" s="25">
        <f t="shared" si="2"/>
        <v>8029.999999999976</v>
      </c>
      <c r="E59" s="29">
        <f t="shared" si="3"/>
        <v>33333.333333333336</v>
      </c>
      <c r="F59" s="37">
        <f t="shared" si="4"/>
        <v>2399999.9999999925</v>
      </c>
    </row>
    <row r="60" spans="2:6" ht="15.75">
      <c r="B60" s="17">
        <v>49</v>
      </c>
      <c r="C60" s="21">
        <f t="shared" si="1"/>
        <v>41253.333333333314</v>
      </c>
      <c r="D60" s="25">
        <f t="shared" si="2"/>
        <v>7919.999999999975</v>
      </c>
      <c r="E60" s="29">
        <f t="shared" si="3"/>
        <v>33333.333333333336</v>
      </c>
      <c r="F60" s="37">
        <f t="shared" si="4"/>
        <v>2366666.666666659</v>
      </c>
    </row>
    <row r="61" spans="2:6" ht="15.75">
      <c r="B61" s="17">
        <v>50</v>
      </c>
      <c r="C61" s="21">
        <f t="shared" si="1"/>
        <v>41143.333333333314</v>
      </c>
      <c r="D61" s="25">
        <f t="shared" si="2"/>
        <v>7809.999999999975</v>
      </c>
      <c r="E61" s="29">
        <f t="shared" si="3"/>
        <v>33333.333333333336</v>
      </c>
      <c r="F61" s="37">
        <f t="shared" si="4"/>
        <v>2333333.3333333256</v>
      </c>
    </row>
    <row r="62" spans="2:6" ht="15.75">
      <c r="B62" s="17">
        <v>51</v>
      </c>
      <c r="C62" s="21">
        <f t="shared" si="1"/>
        <v>41033.333333333314</v>
      </c>
      <c r="D62" s="25">
        <f t="shared" si="2"/>
        <v>7699.9999999999745</v>
      </c>
      <c r="E62" s="29">
        <f t="shared" si="3"/>
        <v>33333.333333333336</v>
      </c>
      <c r="F62" s="37">
        <f t="shared" si="4"/>
        <v>2299999.999999992</v>
      </c>
    </row>
    <row r="63" spans="2:6" ht="15.75">
      <c r="B63" s="17">
        <v>52</v>
      </c>
      <c r="C63" s="21">
        <f t="shared" si="1"/>
        <v>40923.333333333314</v>
      </c>
      <c r="D63" s="25">
        <f t="shared" si="2"/>
        <v>7589.9999999999745</v>
      </c>
      <c r="E63" s="29">
        <f t="shared" si="3"/>
        <v>33333.333333333336</v>
      </c>
      <c r="F63" s="37">
        <f t="shared" si="4"/>
        <v>2266666.6666666586</v>
      </c>
    </row>
    <row r="64" spans="2:6" ht="15.75">
      <c r="B64" s="17">
        <v>53</v>
      </c>
      <c r="C64" s="21">
        <f t="shared" si="1"/>
        <v>40813.33333333331</v>
      </c>
      <c r="D64" s="25">
        <f t="shared" si="2"/>
        <v>7479.999999999974</v>
      </c>
      <c r="E64" s="29">
        <f t="shared" si="3"/>
        <v>33333.333333333336</v>
      </c>
      <c r="F64" s="37">
        <f t="shared" si="4"/>
        <v>2233333.333333325</v>
      </c>
    </row>
    <row r="65" spans="2:6" ht="15.75">
      <c r="B65" s="17">
        <v>54</v>
      </c>
      <c r="C65" s="21">
        <f t="shared" si="1"/>
        <v>40703.33333333331</v>
      </c>
      <c r="D65" s="25">
        <f t="shared" si="2"/>
        <v>7369.999999999974</v>
      </c>
      <c r="E65" s="29">
        <f t="shared" si="3"/>
        <v>33333.333333333336</v>
      </c>
      <c r="F65" s="37">
        <f t="shared" si="4"/>
        <v>2199999.9999999916</v>
      </c>
    </row>
    <row r="66" spans="2:6" ht="15.75">
      <c r="B66" s="17">
        <v>55</v>
      </c>
      <c r="C66" s="21">
        <f t="shared" si="1"/>
        <v>40593.33333333331</v>
      </c>
      <c r="D66" s="25">
        <f t="shared" si="2"/>
        <v>7259.999999999974</v>
      </c>
      <c r="E66" s="29">
        <f t="shared" si="3"/>
        <v>33333.333333333336</v>
      </c>
      <c r="F66" s="37">
        <f t="shared" si="4"/>
        <v>2166666.666666658</v>
      </c>
    </row>
    <row r="67" spans="2:6" ht="15.75">
      <c r="B67" s="17">
        <v>56</v>
      </c>
      <c r="C67" s="21">
        <f t="shared" si="1"/>
        <v>40483.33333333331</v>
      </c>
      <c r="D67" s="25">
        <f t="shared" si="2"/>
        <v>7149.999999999972</v>
      </c>
      <c r="E67" s="29">
        <f t="shared" si="3"/>
        <v>33333.333333333336</v>
      </c>
      <c r="F67" s="37">
        <f t="shared" si="4"/>
        <v>2133333.3333333246</v>
      </c>
    </row>
    <row r="68" spans="2:6" ht="15.75">
      <c r="B68" s="17">
        <v>57</v>
      </c>
      <c r="C68" s="21">
        <f t="shared" si="1"/>
        <v>40373.33333333331</v>
      </c>
      <c r="D68" s="25">
        <f t="shared" si="2"/>
        <v>7039.999999999972</v>
      </c>
      <c r="E68" s="29">
        <f t="shared" si="3"/>
        <v>33333.333333333336</v>
      </c>
      <c r="F68" s="37">
        <f t="shared" si="4"/>
        <v>2099999.999999991</v>
      </c>
    </row>
    <row r="69" spans="2:6" ht="15.75">
      <c r="B69" s="17">
        <v>58</v>
      </c>
      <c r="C69" s="21">
        <f t="shared" si="1"/>
        <v>40263.33333333331</v>
      </c>
      <c r="D69" s="25">
        <f t="shared" si="2"/>
        <v>6929.999999999971</v>
      </c>
      <c r="E69" s="29">
        <f t="shared" si="3"/>
        <v>33333.333333333336</v>
      </c>
      <c r="F69" s="37">
        <f t="shared" si="4"/>
        <v>2066666.666666658</v>
      </c>
    </row>
    <row r="70" spans="2:6" ht="15.75">
      <c r="B70" s="17">
        <v>59</v>
      </c>
      <c r="C70" s="21">
        <f t="shared" si="1"/>
        <v>40153.33333333331</v>
      </c>
      <c r="D70" s="25">
        <f t="shared" si="2"/>
        <v>6819.999999999971</v>
      </c>
      <c r="E70" s="29">
        <f t="shared" si="3"/>
        <v>33333.333333333336</v>
      </c>
      <c r="F70" s="37">
        <f t="shared" si="4"/>
        <v>2033333.3333333246</v>
      </c>
    </row>
    <row r="71" spans="2:6" ht="15.75">
      <c r="B71" s="17">
        <v>60</v>
      </c>
      <c r="C71" s="21">
        <f t="shared" si="1"/>
        <v>40043.33333333331</v>
      </c>
      <c r="D71" s="25">
        <f t="shared" si="2"/>
        <v>6709.999999999972</v>
      </c>
      <c r="E71" s="29">
        <f t="shared" si="3"/>
        <v>33333.333333333336</v>
      </c>
      <c r="F71" s="37">
        <f t="shared" si="4"/>
        <v>1999999.9999999914</v>
      </c>
    </row>
    <row r="72" spans="2:6" ht="15.75">
      <c r="B72" s="17">
        <v>61</v>
      </c>
      <c r="C72" s="21">
        <f t="shared" si="1"/>
        <v>39933.33333333331</v>
      </c>
      <c r="D72" s="25">
        <f t="shared" si="2"/>
        <v>6599.999999999972</v>
      </c>
      <c r="E72" s="29">
        <f t="shared" si="3"/>
        <v>33333.333333333336</v>
      </c>
      <c r="F72" s="37">
        <f t="shared" si="4"/>
        <v>1966666.6666666581</v>
      </c>
    </row>
    <row r="73" spans="2:6" ht="15.75">
      <c r="B73" s="17">
        <v>62</v>
      </c>
      <c r="C73" s="21">
        <f t="shared" si="1"/>
        <v>39823.33333333331</v>
      </c>
      <c r="D73" s="25">
        <f t="shared" si="2"/>
        <v>6489.999999999972</v>
      </c>
      <c r="E73" s="29">
        <f t="shared" si="3"/>
        <v>33333.333333333336</v>
      </c>
      <c r="F73" s="37">
        <f t="shared" si="4"/>
        <v>1933333.3333333249</v>
      </c>
    </row>
    <row r="74" spans="2:6" ht="15.75">
      <c r="B74" s="17">
        <v>63</v>
      </c>
      <c r="C74" s="21">
        <f t="shared" si="1"/>
        <v>39713.33333333331</v>
      </c>
      <c r="D74" s="25">
        <f t="shared" si="2"/>
        <v>6379.999999999972</v>
      </c>
      <c r="E74" s="29">
        <f t="shared" si="3"/>
        <v>33333.333333333336</v>
      </c>
      <c r="F74" s="37">
        <f t="shared" si="4"/>
        <v>1899999.9999999916</v>
      </c>
    </row>
    <row r="75" spans="2:6" ht="15.75">
      <c r="B75" s="17">
        <v>64</v>
      </c>
      <c r="C75" s="21">
        <f t="shared" si="1"/>
        <v>39603.33333333331</v>
      </c>
      <c r="D75" s="25">
        <f t="shared" si="2"/>
        <v>6269.999999999972</v>
      </c>
      <c r="E75" s="29">
        <f t="shared" si="3"/>
        <v>33333.333333333336</v>
      </c>
      <c r="F75" s="37">
        <f t="shared" si="4"/>
        <v>1866666.6666666584</v>
      </c>
    </row>
    <row r="76" spans="2:6" ht="15.75">
      <c r="B76" s="17">
        <v>65</v>
      </c>
      <c r="C76" s="21">
        <f t="shared" si="1"/>
        <v>39493.33333333331</v>
      </c>
      <c r="D76" s="25">
        <f t="shared" si="2"/>
        <v>6159.999999999974</v>
      </c>
      <c r="E76" s="29">
        <f t="shared" si="3"/>
        <v>33333.333333333336</v>
      </c>
      <c r="F76" s="37">
        <f aca="true" t="shared" si="5" ref="F76:F107">F75-E76</f>
        <v>1833333.333333325</v>
      </c>
    </row>
    <row r="77" spans="2:6" ht="15.75">
      <c r="B77" s="17">
        <v>66</v>
      </c>
      <c r="C77" s="21">
        <f aca="true" t="shared" si="6" ref="C77:C131">D77+E77</f>
        <v>39383.33333333331</v>
      </c>
      <c r="D77" s="25">
        <f aca="true" t="shared" si="7" ref="D77:D131">F76*$F$4/100</f>
        <v>6049.999999999974</v>
      </c>
      <c r="E77" s="29">
        <f aca="true" t="shared" si="8" ref="E77:E131">$C$3/$F$5</f>
        <v>33333.333333333336</v>
      </c>
      <c r="F77" s="37">
        <f t="shared" si="5"/>
        <v>1799999.9999999919</v>
      </c>
    </row>
    <row r="78" spans="2:6" ht="15.75">
      <c r="B78" s="17">
        <v>67</v>
      </c>
      <c r="C78" s="21">
        <f t="shared" si="6"/>
        <v>39273.33333333331</v>
      </c>
      <c r="D78" s="25">
        <f t="shared" si="7"/>
        <v>5939.999999999974</v>
      </c>
      <c r="E78" s="29">
        <f t="shared" si="8"/>
        <v>33333.333333333336</v>
      </c>
      <c r="F78" s="37">
        <f t="shared" si="5"/>
        <v>1766666.6666666586</v>
      </c>
    </row>
    <row r="79" spans="2:6" ht="15.75">
      <c r="B79" s="17">
        <v>68</v>
      </c>
      <c r="C79" s="21">
        <f t="shared" si="6"/>
        <v>39163.33333333331</v>
      </c>
      <c r="D79" s="25">
        <f t="shared" si="7"/>
        <v>5829.999999999974</v>
      </c>
      <c r="E79" s="29">
        <f t="shared" si="8"/>
        <v>33333.333333333336</v>
      </c>
      <c r="F79" s="37">
        <f t="shared" si="5"/>
        <v>1733333.3333333253</v>
      </c>
    </row>
    <row r="80" spans="2:6" ht="15.75">
      <c r="B80" s="17">
        <v>69</v>
      </c>
      <c r="C80" s="21">
        <f t="shared" si="6"/>
        <v>39053.333333333314</v>
      </c>
      <c r="D80" s="25">
        <f t="shared" si="7"/>
        <v>5719.9999999999745</v>
      </c>
      <c r="E80" s="29">
        <f t="shared" si="8"/>
        <v>33333.333333333336</v>
      </c>
      <c r="F80" s="37">
        <f t="shared" si="5"/>
        <v>1699999.999999992</v>
      </c>
    </row>
    <row r="81" spans="2:6" ht="15.75">
      <c r="B81" s="17">
        <v>70</v>
      </c>
      <c r="C81" s="21">
        <f t="shared" si="6"/>
        <v>38943.333333333314</v>
      </c>
      <c r="D81" s="25">
        <f t="shared" si="7"/>
        <v>5609.9999999999745</v>
      </c>
      <c r="E81" s="29">
        <f t="shared" si="8"/>
        <v>33333.333333333336</v>
      </c>
      <c r="F81" s="37">
        <f t="shared" si="5"/>
        <v>1666666.6666666588</v>
      </c>
    </row>
    <row r="82" spans="2:6" ht="15.75">
      <c r="B82" s="17">
        <v>71</v>
      </c>
      <c r="C82" s="21">
        <f t="shared" si="6"/>
        <v>38833.333333333314</v>
      </c>
      <c r="D82" s="25">
        <f t="shared" si="7"/>
        <v>5499.9999999999745</v>
      </c>
      <c r="E82" s="29">
        <f t="shared" si="8"/>
        <v>33333.333333333336</v>
      </c>
      <c r="F82" s="37">
        <f t="shared" si="5"/>
        <v>1633333.3333333256</v>
      </c>
    </row>
    <row r="83" spans="2:6" ht="15.75">
      <c r="B83" s="17">
        <v>72</v>
      </c>
      <c r="C83" s="21">
        <f t="shared" si="6"/>
        <v>38723.333333333314</v>
      </c>
      <c r="D83" s="25">
        <f t="shared" si="7"/>
        <v>5389.9999999999745</v>
      </c>
      <c r="E83" s="29">
        <f t="shared" si="8"/>
        <v>33333.333333333336</v>
      </c>
      <c r="F83" s="37">
        <f t="shared" si="5"/>
        <v>1599999.9999999923</v>
      </c>
    </row>
    <row r="84" spans="2:6" ht="15.75">
      <c r="B84" s="17">
        <v>73</v>
      </c>
      <c r="C84" s="21">
        <f t="shared" si="6"/>
        <v>38613.333333333314</v>
      </c>
      <c r="D84" s="25">
        <f t="shared" si="7"/>
        <v>5279.9999999999745</v>
      </c>
      <c r="E84" s="29">
        <f t="shared" si="8"/>
        <v>33333.333333333336</v>
      </c>
      <c r="F84" s="37">
        <f t="shared" si="5"/>
        <v>1566666.666666659</v>
      </c>
    </row>
    <row r="85" spans="2:6" ht="15.75">
      <c r="B85" s="17">
        <v>74</v>
      </c>
      <c r="C85" s="21">
        <f t="shared" si="6"/>
        <v>38503.333333333314</v>
      </c>
      <c r="D85" s="25">
        <f t="shared" si="7"/>
        <v>5169.9999999999745</v>
      </c>
      <c r="E85" s="29">
        <f t="shared" si="8"/>
        <v>33333.333333333336</v>
      </c>
      <c r="F85" s="37">
        <f t="shared" si="5"/>
        <v>1533333.3333333258</v>
      </c>
    </row>
    <row r="86" spans="2:6" ht="15.75">
      <c r="B86" s="17">
        <v>75</v>
      </c>
      <c r="C86" s="21">
        <f t="shared" si="6"/>
        <v>38393.333333333314</v>
      </c>
      <c r="D86" s="25">
        <f t="shared" si="7"/>
        <v>5059.999999999975</v>
      </c>
      <c r="E86" s="29">
        <f t="shared" si="8"/>
        <v>33333.333333333336</v>
      </c>
      <c r="F86" s="37">
        <f t="shared" si="5"/>
        <v>1499999.9999999925</v>
      </c>
    </row>
    <row r="87" spans="2:6" ht="15.75">
      <c r="B87" s="17">
        <v>76</v>
      </c>
      <c r="C87" s="21">
        <f t="shared" si="6"/>
        <v>38283.333333333314</v>
      </c>
      <c r="D87" s="25">
        <f t="shared" si="7"/>
        <v>4949.999999999975</v>
      </c>
      <c r="E87" s="29">
        <f t="shared" si="8"/>
        <v>33333.333333333336</v>
      </c>
      <c r="F87" s="37">
        <f t="shared" si="5"/>
        <v>1466666.6666666593</v>
      </c>
    </row>
    <row r="88" spans="2:6" ht="15.75">
      <c r="B88" s="17">
        <v>77</v>
      </c>
      <c r="C88" s="21">
        <f t="shared" si="6"/>
        <v>38173.333333333314</v>
      </c>
      <c r="D88" s="25">
        <f t="shared" si="7"/>
        <v>4839.999999999976</v>
      </c>
      <c r="E88" s="29">
        <f t="shared" si="8"/>
        <v>33333.333333333336</v>
      </c>
      <c r="F88" s="37">
        <f t="shared" si="5"/>
        <v>1433333.333333326</v>
      </c>
    </row>
    <row r="89" spans="2:6" ht="15.75">
      <c r="B89" s="17">
        <v>78</v>
      </c>
      <c r="C89" s="21">
        <f t="shared" si="6"/>
        <v>38063.333333333314</v>
      </c>
      <c r="D89" s="25">
        <f t="shared" si="7"/>
        <v>4729.999999999976</v>
      </c>
      <c r="E89" s="29">
        <f t="shared" si="8"/>
        <v>33333.333333333336</v>
      </c>
      <c r="F89" s="37">
        <f t="shared" si="5"/>
        <v>1399999.9999999928</v>
      </c>
    </row>
    <row r="90" spans="2:6" ht="15.75">
      <c r="B90" s="17">
        <v>79</v>
      </c>
      <c r="C90" s="21">
        <f t="shared" si="6"/>
        <v>37953.333333333314</v>
      </c>
      <c r="D90" s="25">
        <f t="shared" si="7"/>
        <v>4619.999999999976</v>
      </c>
      <c r="E90" s="29">
        <f t="shared" si="8"/>
        <v>33333.333333333336</v>
      </c>
      <c r="F90" s="37">
        <f t="shared" si="5"/>
        <v>1366666.6666666595</v>
      </c>
    </row>
    <row r="91" spans="2:6" ht="15.75">
      <c r="B91" s="17">
        <v>80</v>
      </c>
      <c r="C91" s="21">
        <f t="shared" si="6"/>
        <v>37843.333333333314</v>
      </c>
      <c r="D91" s="25">
        <f t="shared" si="7"/>
        <v>4509.999999999976</v>
      </c>
      <c r="E91" s="29">
        <f t="shared" si="8"/>
        <v>33333.333333333336</v>
      </c>
      <c r="F91" s="37">
        <f t="shared" si="5"/>
        <v>1333333.3333333263</v>
      </c>
    </row>
    <row r="92" spans="2:6" ht="15.75">
      <c r="B92" s="17">
        <v>81</v>
      </c>
      <c r="C92" s="21">
        <f t="shared" si="6"/>
        <v>37733.333333333314</v>
      </c>
      <c r="D92" s="25">
        <f t="shared" si="7"/>
        <v>4399.999999999976</v>
      </c>
      <c r="E92" s="29">
        <f t="shared" si="8"/>
        <v>33333.333333333336</v>
      </c>
      <c r="F92" s="37">
        <f t="shared" si="5"/>
        <v>1299999.999999993</v>
      </c>
    </row>
    <row r="93" spans="2:6" ht="15.75">
      <c r="B93" s="17">
        <v>82</v>
      </c>
      <c r="C93" s="21">
        <f t="shared" si="6"/>
        <v>37623.333333333314</v>
      </c>
      <c r="D93" s="25">
        <f t="shared" si="7"/>
        <v>4289.999999999977</v>
      </c>
      <c r="E93" s="29">
        <f t="shared" si="8"/>
        <v>33333.333333333336</v>
      </c>
      <c r="F93" s="37">
        <f t="shared" si="5"/>
        <v>1266666.6666666598</v>
      </c>
    </row>
    <row r="94" spans="2:6" ht="15.75">
      <c r="B94" s="17">
        <v>83</v>
      </c>
      <c r="C94" s="21">
        <f t="shared" si="6"/>
        <v>37513.333333333314</v>
      </c>
      <c r="D94" s="25">
        <f t="shared" si="7"/>
        <v>4179.999999999977</v>
      </c>
      <c r="E94" s="29">
        <f t="shared" si="8"/>
        <v>33333.333333333336</v>
      </c>
      <c r="F94" s="37">
        <f t="shared" si="5"/>
        <v>1233333.3333333265</v>
      </c>
    </row>
    <row r="95" spans="2:6" ht="15.75">
      <c r="B95" s="17">
        <v>84</v>
      </c>
      <c r="C95" s="21">
        <f t="shared" si="6"/>
        <v>37403.333333333314</v>
      </c>
      <c r="D95" s="25">
        <f t="shared" si="7"/>
        <v>4069.9999999999777</v>
      </c>
      <c r="E95" s="29">
        <f t="shared" si="8"/>
        <v>33333.333333333336</v>
      </c>
      <c r="F95" s="37">
        <f t="shared" si="5"/>
        <v>1199999.9999999932</v>
      </c>
    </row>
    <row r="96" spans="2:6" ht="15.75">
      <c r="B96" s="17">
        <v>85</v>
      </c>
      <c r="C96" s="21">
        <f t="shared" si="6"/>
        <v>37293.333333333314</v>
      </c>
      <c r="D96" s="25">
        <f t="shared" si="7"/>
        <v>3959.9999999999777</v>
      </c>
      <c r="E96" s="29">
        <f t="shared" si="8"/>
        <v>33333.333333333336</v>
      </c>
      <c r="F96" s="37">
        <f t="shared" si="5"/>
        <v>1166666.66666666</v>
      </c>
    </row>
    <row r="97" spans="2:6" ht="15.75">
      <c r="B97" s="17">
        <v>86</v>
      </c>
      <c r="C97" s="21">
        <f t="shared" si="6"/>
        <v>37183.333333333314</v>
      </c>
      <c r="D97" s="25">
        <f t="shared" si="7"/>
        <v>3849.9999999999777</v>
      </c>
      <c r="E97" s="29">
        <f t="shared" si="8"/>
        <v>33333.333333333336</v>
      </c>
      <c r="F97" s="37">
        <f t="shared" si="5"/>
        <v>1133333.3333333267</v>
      </c>
    </row>
    <row r="98" spans="2:6" ht="15.75">
      <c r="B98" s="17">
        <v>87</v>
      </c>
      <c r="C98" s="21">
        <f t="shared" si="6"/>
        <v>37073.333333333314</v>
      </c>
      <c r="D98" s="25">
        <f t="shared" si="7"/>
        <v>3739.9999999999786</v>
      </c>
      <c r="E98" s="29">
        <f t="shared" si="8"/>
        <v>33333.333333333336</v>
      </c>
      <c r="F98" s="37">
        <f t="shared" si="5"/>
        <v>1099999.9999999935</v>
      </c>
    </row>
    <row r="99" spans="2:6" ht="15.75">
      <c r="B99" s="17">
        <v>88</v>
      </c>
      <c r="C99" s="21">
        <f t="shared" si="6"/>
        <v>36963.333333333314</v>
      </c>
      <c r="D99" s="25">
        <f t="shared" si="7"/>
        <v>3629.9999999999786</v>
      </c>
      <c r="E99" s="29">
        <f t="shared" si="8"/>
        <v>33333.333333333336</v>
      </c>
      <c r="F99" s="37">
        <f t="shared" si="5"/>
        <v>1066666.6666666602</v>
      </c>
    </row>
    <row r="100" spans="2:6" ht="15.75">
      <c r="B100" s="17">
        <v>89</v>
      </c>
      <c r="C100" s="21">
        <f t="shared" si="6"/>
        <v>36853.333333333314</v>
      </c>
      <c r="D100" s="25">
        <f t="shared" si="7"/>
        <v>3519.999999999979</v>
      </c>
      <c r="E100" s="29">
        <f t="shared" si="8"/>
        <v>33333.333333333336</v>
      </c>
      <c r="F100" s="37">
        <f t="shared" si="5"/>
        <v>1033333.3333333269</v>
      </c>
    </row>
    <row r="101" spans="2:6" ht="15.75">
      <c r="B101" s="17">
        <v>90</v>
      </c>
      <c r="C101" s="21">
        <f t="shared" si="6"/>
        <v>36743.333333333314</v>
      </c>
      <c r="D101" s="25">
        <f t="shared" si="7"/>
        <v>3409.999999999979</v>
      </c>
      <c r="E101" s="29">
        <f t="shared" si="8"/>
        <v>33333.333333333336</v>
      </c>
      <c r="F101" s="37">
        <f t="shared" si="5"/>
        <v>999999.9999999935</v>
      </c>
    </row>
    <row r="102" spans="2:6" ht="15.75">
      <c r="B102" s="17">
        <v>91</v>
      </c>
      <c r="C102" s="21">
        <f t="shared" si="6"/>
        <v>36633.333333333314</v>
      </c>
      <c r="D102" s="25">
        <f t="shared" si="7"/>
        <v>3299.9999999999786</v>
      </c>
      <c r="E102" s="29">
        <f t="shared" si="8"/>
        <v>33333.333333333336</v>
      </c>
      <c r="F102" s="37">
        <f t="shared" si="5"/>
        <v>966666.6666666601</v>
      </c>
    </row>
    <row r="103" spans="2:6" ht="15.75">
      <c r="B103" s="17">
        <v>92</v>
      </c>
      <c r="C103" s="21">
        <f t="shared" si="6"/>
        <v>36523.333333333314</v>
      </c>
      <c r="D103" s="25">
        <f t="shared" si="7"/>
        <v>3189.9999999999786</v>
      </c>
      <c r="E103" s="29">
        <f t="shared" si="8"/>
        <v>33333.333333333336</v>
      </c>
      <c r="F103" s="37">
        <f t="shared" si="5"/>
        <v>933333.3333333267</v>
      </c>
    </row>
    <row r="104" spans="2:6" ht="15.75">
      <c r="B104" s="17">
        <v>93</v>
      </c>
      <c r="C104" s="21">
        <f t="shared" si="6"/>
        <v>36413.333333333314</v>
      </c>
      <c r="D104" s="25">
        <f t="shared" si="7"/>
        <v>3079.9999999999786</v>
      </c>
      <c r="E104" s="29">
        <f t="shared" si="8"/>
        <v>33333.333333333336</v>
      </c>
      <c r="F104" s="37">
        <f t="shared" si="5"/>
        <v>899999.9999999934</v>
      </c>
    </row>
    <row r="105" spans="2:6" ht="15.75">
      <c r="B105" s="17">
        <v>94</v>
      </c>
      <c r="C105" s="21">
        <f t="shared" si="6"/>
        <v>36303.333333333314</v>
      </c>
      <c r="D105" s="25">
        <f t="shared" si="7"/>
        <v>2969.9999999999786</v>
      </c>
      <c r="E105" s="29">
        <f t="shared" si="8"/>
        <v>33333.333333333336</v>
      </c>
      <c r="F105" s="37">
        <f t="shared" si="5"/>
        <v>866666.66666666</v>
      </c>
    </row>
    <row r="106" spans="2:6" ht="15.75">
      <c r="B106" s="17">
        <v>95</v>
      </c>
      <c r="C106" s="21">
        <f t="shared" si="6"/>
        <v>36193.333333333314</v>
      </c>
      <c r="D106" s="25">
        <f t="shared" si="7"/>
        <v>2859.9999999999777</v>
      </c>
      <c r="E106" s="29">
        <f t="shared" si="8"/>
        <v>33333.333333333336</v>
      </c>
      <c r="F106" s="37">
        <f t="shared" si="5"/>
        <v>833333.3333333266</v>
      </c>
    </row>
    <row r="107" spans="2:6" ht="15.75">
      <c r="B107" s="17">
        <v>96</v>
      </c>
      <c r="C107" s="21">
        <f t="shared" si="6"/>
        <v>36083.333333333314</v>
      </c>
      <c r="D107" s="25">
        <f t="shared" si="7"/>
        <v>2749.9999999999777</v>
      </c>
      <c r="E107" s="29">
        <f t="shared" si="8"/>
        <v>33333.333333333336</v>
      </c>
      <c r="F107" s="37">
        <f t="shared" si="5"/>
        <v>799999.9999999932</v>
      </c>
    </row>
    <row r="108" spans="2:6" ht="15.75">
      <c r="B108" s="17">
        <v>97</v>
      </c>
      <c r="C108" s="21">
        <f t="shared" si="6"/>
        <v>35973.333333333314</v>
      </c>
      <c r="D108" s="25">
        <f t="shared" si="7"/>
        <v>2639.9999999999777</v>
      </c>
      <c r="E108" s="29">
        <f t="shared" si="8"/>
        <v>33333.333333333336</v>
      </c>
      <c r="F108" s="37">
        <f aca="true" t="shared" si="9" ref="F108:F131">F107-E108</f>
        <v>766666.6666666599</v>
      </c>
    </row>
    <row r="109" spans="2:6" ht="15.75">
      <c r="B109" s="17">
        <v>98</v>
      </c>
      <c r="C109" s="21">
        <f t="shared" si="6"/>
        <v>35863.333333333314</v>
      </c>
      <c r="D109" s="25">
        <f t="shared" si="7"/>
        <v>2529.9999999999777</v>
      </c>
      <c r="E109" s="29">
        <f t="shared" si="8"/>
        <v>33333.333333333336</v>
      </c>
      <c r="F109" s="37">
        <f t="shared" si="9"/>
        <v>733333.3333333265</v>
      </c>
    </row>
    <row r="110" spans="2:6" ht="15.75">
      <c r="B110" s="17">
        <v>99</v>
      </c>
      <c r="C110" s="21">
        <f t="shared" si="6"/>
        <v>35753.333333333314</v>
      </c>
      <c r="D110" s="25">
        <f t="shared" si="7"/>
        <v>2419.9999999999777</v>
      </c>
      <c r="E110" s="29">
        <f t="shared" si="8"/>
        <v>33333.333333333336</v>
      </c>
      <c r="F110" s="37">
        <f t="shared" si="9"/>
        <v>699999.9999999931</v>
      </c>
    </row>
    <row r="111" spans="2:6" ht="15.75">
      <c r="B111" s="17">
        <v>100</v>
      </c>
      <c r="C111" s="21">
        <f t="shared" si="6"/>
        <v>35643.333333333314</v>
      </c>
      <c r="D111" s="25">
        <f t="shared" si="7"/>
        <v>2309.9999999999773</v>
      </c>
      <c r="E111" s="29">
        <f t="shared" si="8"/>
        <v>33333.333333333336</v>
      </c>
      <c r="F111" s="37">
        <f t="shared" si="9"/>
        <v>666666.6666666598</v>
      </c>
    </row>
    <row r="112" spans="2:6" ht="15.75">
      <c r="B112" s="17">
        <v>101</v>
      </c>
      <c r="C112" s="21">
        <f t="shared" si="6"/>
        <v>35533.333333333314</v>
      </c>
      <c r="D112" s="25">
        <f t="shared" si="7"/>
        <v>2199.9999999999773</v>
      </c>
      <c r="E112" s="29">
        <f t="shared" si="8"/>
        <v>33333.333333333336</v>
      </c>
      <c r="F112" s="37">
        <f t="shared" si="9"/>
        <v>633333.3333333264</v>
      </c>
    </row>
    <row r="113" spans="2:6" ht="15.75">
      <c r="B113" s="17">
        <v>102</v>
      </c>
      <c r="C113" s="21">
        <f t="shared" si="6"/>
        <v>35423.333333333314</v>
      </c>
      <c r="D113" s="25">
        <f t="shared" si="7"/>
        <v>2089.9999999999773</v>
      </c>
      <c r="E113" s="29">
        <f t="shared" si="8"/>
        <v>33333.333333333336</v>
      </c>
      <c r="F113" s="37">
        <f t="shared" si="9"/>
        <v>599999.999999993</v>
      </c>
    </row>
    <row r="114" spans="2:6" ht="15.75">
      <c r="B114" s="17">
        <v>103</v>
      </c>
      <c r="C114" s="21">
        <f t="shared" si="6"/>
        <v>35313.333333333314</v>
      </c>
      <c r="D114" s="25">
        <f t="shared" si="7"/>
        <v>1979.999999999977</v>
      </c>
      <c r="E114" s="29">
        <f t="shared" si="8"/>
        <v>33333.333333333336</v>
      </c>
      <c r="F114" s="37">
        <f t="shared" si="9"/>
        <v>566666.6666666596</v>
      </c>
    </row>
    <row r="115" spans="2:6" ht="15.75">
      <c r="B115" s="17">
        <v>104</v>
      </c>
      <c r="C115" s="21">
        <f t="shared" si="6"/>
        <v>35203.333333333314</v>
      </c>
      <c r="D115" s="25">
        <f t="shared" si="7"/>
        <v>1869.999999999977</v>
      </c>
      <c r="E115" s="29">
        <f t="shared" si="8"/>
        <v>33333.333333333336</v>
      </c>
      <c r="F115" s="37">
        <f t="shared" si="9"/>
        <v>533333.3333333263</v>
      </c>
    </row>
    <row r="116" spans="2:6" ht="15.75">
      <c r="B116" s="17">
        <v>105</v>
      </c>
      <c r="C116" s="21">
        <f t="shared" si="6"/>
        <v>35093.333333333314</v>
      </c>
      <c r="D116" s="25">
        <f t="shared" si="7"/>
        <v>1759.9999999999768</v>
      </c>
      <c r="E116" s="29">
        <f t="shared" si="8"/>
        <v>33333.333333333336</v>
      </c>
      <c r="F116" s="37">
        <f t="shared" si="9"/>
        <v>499999.99999999296</v>
      </c>
    </row>
    <row r="117" spans="2:6" ht="15.75">
      <c r="B117" s="17">
        <v>106</v>
      </c>
      <c r="C117" s="21">
        <f t="shared" si="6"/>
        <v>34983.333333333314</v>
      </c>
      <c r="D117" s="25">
        <f t="shared" si="7"/>
        <v>1649.9999999999768</v>
      </c>
      <c r="E117" s="29">
        <f t="shared" si="8"/>
        <v>33333.333333333336</v>
      </c>
      <c r="F117" s="37">
        <f t="shared" si="9"/>
        <v>466666.66666665964</v>
      </c>
    </row>
    <row r="118" spans="2:6" ht="15.75">
      <c r="B118" s="17">
        <v>107</v>
      </c>
      <c r="C118" s="21">
        <f t="shared" si="6"/>
        <v>34873.333333333314</v>
      </c>
      <c r="D118" s="25">
        <f t="shared" si="7"/>
        <v>1539.999999999977</v>
      </c>
      <c r="E118" s="29">
        <f t="shared" si="8"/>
        <v>33333.333333333336</v>
      </c>
      <c r="F118" s="37">
        <f t="shared" si="9"/>
        <v>433333.3333333263</v>
      </c>
    </row>
    <row r="119" spans="2:6" ht="15.75">
      <c r="B119" s="17">
        <v>108</v>
      </c>
      <c r="C119" s="21">
        <f t="shared" si="6"/>
        <v>34763.333333333314</v>
      </c>
      <c r="D119" s="25">
        <f t="shared" si="7"/>
        <v>1429.999999999977</v>
      </c>
      <c r="E119" s="29">
        <f t="shared" si="8"/>
        <v>33333.333333333336</v>
      </c>
      <c r="F119" s="37">
        <f t="shared" si="9"/>
        <v>399999.999999993</v>
      </c>
    </row>
    <row r="120" spans="2:6" ht="15.75">
      <c r="B120" s="17">
        <v>109</v>
      </c>
      <c r="C120" s="21">
        <f t="shared" si="6"/>
        <v>34653.333333333314</v>
      </c>
      <c r="D120" s="25">
        <f t="shared" si="7"/>
        <v>1319.999999999977</v>
      </c>
      <c r="E120" s="29">
        <f t="shared" si="8"/>
        <v>33333.333333333336</v>
      </c>
      <c r="F120" s="37">
        <f t="shared" si="9"/>
        <v>366666.6666666597</v>
      </c>
    </row>
    <row r="121" spans="2:6" ht="15.75">
      <c r="B121" s="17">
        <v>110</v>
      </c>
      <c r="C121" s="21">
        <f t="shared" si="6"/>
        <v>34543.333333333314</v>
      </c>
      <c r="D121" s="25">
        <f t="shared" si="7"/>
        <v>1209.999999999977</v>
      </c>
      <c r="E121" s="29">
        <f t="shared" si="8"/>
        <v>33333.333333333336</v>
      </c>
      <c r="F121" s="37">
        <f t="shared" si="9"/>
        <v>333333.3333333264</v>
      </c>
    </row>
    <row r="122" spans="2:6" ht="15.75">
      <c r="B122" s="17">
        <v>111</v>
      </c>
      <c r="C122" s="21">
        <f t="shared" si="6"/>
        <v>34433.333333333314</v>
      </c>
      <c r="D122" s="25">
        <f t="shared" si="7"/>
        <v>1099.9999999999773</v>
      </c>
      <c r="E122" s="29">
        <f t="shared" si="8"/>
        <v>33333.333333333336</v>
      </c>
      <c r="F122" s="37">
        <f t="shared" si="9"/>
        <v>299999.9999999931</v>
      </c>
    </row>
    <row r="123" spans="2:6" ht="15.75">
      <c r="B123" s="17">
        <v>112</v>
      </c>
      <c r="C123" s="21">
        <f t="shared" si="6"/>
        <v>34323.333333333314</v>
      </c>
      <c r="D123" s="25">
        <f t="shared" si="7"/>
        <v>989.9999999999771</v>
      </c>
      <c r="E123" s="29">
        <f t="shared" si="8"/>
        <v>33333.333333333336</v>
      </c>
      <c r="F123" s="37">
        <f t="shared" si="9"/>
        <v>266666.66666665976</v>
      </c>
    </row>
    <row r="124" spans="2:6" ht="15.75">
      <c r="B124" s="17">
        <v>113</v>
      </c>
      <c r="C124" s="21">
        <f t="shared" si="6"/>
        <v>34213.333333333314</v>
      </c>
      <c r="D124" s="25">
        <f t="shared" si="7"/>
        <v>879.9999999999773</v>
      </c>
      <c r="E124" s="29">
        <f t="shared" si="8"/>
        <v>33333.333333333336</v>
      </c>
      <c r="F124" s="37">
        <f t="shared" si="9"/>
        <v>233333.33333332642</v>
      </c>
    </row>
    <row r="125" spans="2:6" ht="15.75">
      <c r="B125" s="17">
        <v>114</v>
      </c>
      <c r="C125" s="21">
        <f t="shared" si="6"/>
        <v>34103.333333333314</v>
      </c>
      <c r="D125" s="25">
        <f t="shared" si="7"/>
        <v>769.9999999999771</v>
      </c>
      <c r="E125" s="29">
        <f t="shared" si="8"/>
        <v>33333.333333333336</v>
      </c>
      <c r="F125" s="37">
        <f t="shared" si="9"/>
        <v>199999.99999999307</v>
      </c>
    </row>
    <row r="126" spans="2:6" ht="15.75">
      <c r="B126" s="17">
        <v>115</v>
      </c>
      <c r="C126" s="21">
        <f t="shared" si="6"/>
        <v>33993.333333333314</v>
      </c>
      <c r="D126" s="25">
        <f t="shared" si="7"/>
        <v>659.9999999999771</v>
      </c>
      <c r="E126" s="29">
        <f t="shared" si="8"/>
        <v>33333.333333333336</v>
      </c>
      <c r="F126" s="37">
        <f t="shared" si="9"/>
        <v>166666.66666665973</v>
      </c>
    </row>
    <row r="127" spans="2:6" ht="15.75">
      <c r="B127" s="17">
        <v>116</v>
      </c>
      <c r="C127" s="21">
        <f t="shared" si="6"/>
        <v>33883.333333333314</v>
      </c>
      <c r="D127" s="25">
        <f t="shared" si="7"/>
        <v>549.9999999999771</v>
      </c>
      <c r="E127" s="29">
        <f t="shared" si="8"/>
        <v>33333.333333333336</v>
      </c>
      <c r="F127" s="37">
        <f t="shared" si="9"/>
        <v>133333.3333333264</v>
      </c>
    </row>
    <row r="128" spans="2:6" ht="15.75">
      <c r="B128" s="17">
        <v>117</v>
      </c>
      <c r="C128" s="21">
        <f t="shared" si="6"/>
        <v>33773.333333333314</v>
      </c>
      <c r="D128" s="25">
        <f t="shared" si="7"/>
        <v>439.9999999999771</v>
      </c>
      <c r="E128" s="29">
        <f t="shared" si="8"/>
        <v>33333.333333333336</v>
      </c>
      <c r="F128" s="37">
        <f t="shared" si="9"/>
        <v>99999.99999999304</v>
      </c>
    </row>
    <row r="129" spans="2:6" ht="15.75">
      <c r="B129" s="17">
        <v>118</v>
      </c>
      <c r="C129" s="21">
        <f t="shared" si="6"/>
        <v>33663.333333333314</v>
      </c>
      <c r="D129" s="25">
        <f t="shared" si="7"/>
        <v>329.9999999999771</v>
      </c>
      <c r="E129" s="29">
        <f t="shared" si="8"/>
        <v>33333.333333333336</v>
      </c>
      <c r="F129" s="37">
        <f t="shared" si="9"/>
        <v>66666.6666666597</v>
      </c>
    </row>
    <row r="130" spans="2:6" ht="15.75">
      <c r="B130" s="17">
        <v>119</v>
      </c>
      <c r="C130" s="21">
        <f t="shared" si="6"/>
        <v>33553.333333333314</v>
      </c>
      <c r="D130" s="25">
        <f t="shared" si="7"/>
        <v>219.999999999977</v>
      </c>
      <c r="E130" s="29">
        <f t="shared" si="8"/>
        <v>33333.333333333336</v>
      </c>
      <c r="F130" s="37">
        <f t="shared" si="9"/>
        <v>33333.333333326365</v>
      </c>
    </row>
    <row r="131" spans="2:6" ht="15.75">
      <c r="B131" s="17">
        <v>120</v>
      </c>
      <c r="C131" s="21">
        <f t="shared" si="6"/>
        <v>33443.333333333314</v>
      </c>
      <c r="D131" s="25">
        <f t="shared" si="7"/>
        <v>109.999999999977</v>
      </c>
      <c r="E131" s="29">
        <f t="shared" si="8"/>
        <v>33333.333333333336</v>
      </c>
      <c r="F131" s="37">
        <f t="shared" si="9"/>
        <v>-6.970367394387722E-09</v>
      </c>
    </row>
    <row r="132" spans="2:6" ht="15.75">
      <c r="B132" s="17">
        <v>121</v>
      </c>
      <c r="C132" s="21"/>
      <c r="D132" s="25"/>
      <c r="E132" s="29"/>
      <c r="F132" s="37"/>
    </row>
    <row r="133" spans="2:6" ht="15.75">
      <c r="B133" s="17">
        <v>122</v>
      </c>
      <c r="C133" s="21"/>
      <c r="D133" s="25"/>
      <c r="E133" s="29"/>
      <c r="F133" s="37"/>
    </row>
    <row r="134" spans="2:6" ht="15.75">
      <c r="B134" s="17">
        <v>123</v>
      </c>
      <c r="C134" s="21"/>
      <c r="D134" s="25"/>
      <c r="E134" s="29"/>
      <c r="F134" s="37"/>
    </row>
    <row r="135" spans="2:6" ht="15.75">
      <c r="B135" s="17">
        <v>124</v>
      </c>
      <c r="C135" s="21"/>
      <c r="D135" s="25"/>
      <c r="E135" s="29"/>
      <c r="F135" s="37"/>
    </row>
    <row r="136" spans="2:6" ht="15.75">
      <c r="B136" s="17">
        <v>125</v>
      </c>
      <c r="C136" s="21"/>
      <c r="D136" s="25"/>
      <c r="E136" s="29"/>
      <c r="F136" s="37"/>
    </row>
    <row r="137" spans="2:6" ht="15.75">
      <c r="B137" s="17">
        <v>126</v>
      </c>
      <c r="C137" s="21"/>
      <c r="D137" s="25"/>
      <c r="E137" s="29"/>
      <c r="F137" s="37"/>
    </row>
    <row r="138" spans="2:6" ht="15.75">
      <c r="B138" s="17">
        <v>127</v>
      </c>
      <c r="C138" s="21"/>
      <c r="D138" s="25"/>
      <c r="E138" s="29"/>
      <c r="F138" s="37"/>
    </row>
    <row r="139" spans="2:6" ht="15.75">
      <c r="B139" s="17">
        <v>128</v>
      </c>
      <c r="C139" s="21"/>
      <c r="D139" s="25"/>
      <c r="E139" s="29"/>
      <c r="F139" s="37"/>
    </row>
    <row r="140" spans="2:6" ht="15.75">
      <c r="B140" s="17">
        <v>129</v>
      </c>
      <c r="C140" s="21"/>
      <c r="D140" s="25"/>
      <c r="E140" s="29"/>
      <c r="F140" s="37"/>
    </row>
    <row r="141" spans="2:6" ht="15.75">
      <c r="B141" s="17">
        <v>130</v>
      </c>
      <c r="C141" s="21"/>
      <c r="D141" s="25"/>
      <c r="E141" s="29"/>
      <c r="F141" s="37"/>
    </row>
    <row r="142" spans="2:6" ht="15.75">
      <c r="B142" s="17">
        <v>131</v>
      </c>
      <c r="C142" s="21"/>
      <c r="D142" s="25"/>
      <c r="E142" s="29"/>
      <c r="F142" s="37"/>
    </row>
    <row r="143" spans="2:6" ht="15.75">
      <c r="B143" s="17">
        <v>132</v>
      </c>
      <c r="C143" s="21"/>
      <c r="D143" s="25"/>
      <c r="E143" s="29"/>
      <c r="F143" s="37"/>
    </row>
    <row r="144" spans="2:6" ht="15.75">
      <c r="B144" s="17">
        <v>133</v>
      </c>
      <c r="C144" s="21"/>
      <c r="D144" s="25"/>
      <c r="E144" s="29"/>
      <c r="F144" s="37"/>
    </row>
    <row r="145" spans="2:6" ht="15.75">
      <c r="B145" s="17">
        <v>134</v>
      </c>
      <c r="C145" s="21"/>
      <c r="D145" s="25"/>
      <c r="E145" s="29"/>
      <c r="F145" s="37"/>
    </row>
    <row r="146" spans="2:6" ht="15.75">
      <c r="B146" s="17">
        <v>135</v>
      </c>
      <c r="C146" s="21"/>
      <c r="D146" s="25"/>
      <c r="E146" s="29"/>
      <c r="F146" s="37"/>
    </row>
    <row r="147" spans="2:6" ht="15.75">
      <c r="B147" s="17">
        <v>136</v>
      </c>
      <c r="C147" s="21"/>
      <c r="D147" s="25"/>
      <c r="E147" s="29"/>
      <c r="F147" s="37"/>
    </row>
    <row r="148" spans="2:6" ht="15.75">
      <c r="B148" s="17">
        <v>137</v>
      </c>
      <c r="C148" s="21"/>
      <c r="D148" s="25"/>
      <c r="E148" s="29"/>
      <c r="F148" s="37"/>
    </row>
    <row r="149" spans="2:6" ht="15.75">
      <c r="B149" s="17">
        <v>138</v>
      </c>
      <c r="C149" s="21"/>
      <c r="D149" s="25"/>
      <c r="E149" s="29"/>
      <c r="F149" s="37"/>
    </row>
    <row r="150" spans="2:6" ht="15.75">
      <c r="B150" s="17">
        <v>139</v>
      </c>
      <c r="C150" s="21"/>
      <c r="D150" s="25"/>
      <c r="E150" s="29"/>
      <c r="F150" s="37"/>
    </row>
    <row r="151" spans="2:6" ht="15.75">
      <c r="B151" s="17">
        <v>140</v>
      </c>
      <c r="C151" s="21"/>
      <c r="D151" s="25"/>
      <c r="E151" s="29"/>
      <c r="F151" s="37"/>
    </row>
    <row r="152" spans="2:6" ht="15.75">
      <c r="B152" s="17">
        <v>141</v>
      </c>
      <c r="C152" s="21"/>
      <c r="D152" s="25"/>
      <c r="E152" s="29"/>
      <c r="F152" s="37"/>
    </row>
    <row r="153" spans="2:6" ht="15.75">
      <c r="B153" s="17">
        <v>142</v>
      </c>
      <c r="C153" s="21"/>
      <c r="D153" s="25"/>
      <c r="E153" s="29"/>
      <c r="F153" s="37"/>
    </row>
    <row r="154" spans="2:6" ht="15.75">
      <c r="B154" s="17">
        <v>143</v>
      </c>
      <c r="C154" s="21"/>
      <c r="D154" s="25"/>
      <c r="E154" s="29"/>
      <c r="F154" s="37"/>
    </row>
    <row r="155" spans="2:6" ht="15.75">
      <c r="B155" s="17">
        <v>144</v>
      </c>
      <c r="C155" s="21"/>
      <c r="D155" s="25"/>
      <c r="E155" s="29"/>
      <c r="F155" s="37"/>
    </row>
    <row r="156" spans="2:6" ht="15.75">
      <c r="B156" s="17">
        <v>145</v>
      </c>
      <c r="C156" s="21"/>
      <c r="D156" s="25"/>
      <c r="E156" s="29"/>
      <c r="F156" s="37"/>
    </row>
    <row r="157" spans="2:6" ht="15.75">
      <c r="B157" s="17">
        <v>146</v>
      </c>
      <c r="C157" s="21"/>
      <c r="D157" s="25"/>
      <c r="E157" s="29"/>
      <c r="F157" s="37"/>
    </row>
    <row r="158" spans="2:6" ht="15.75">
      <c r="B158" s="17">
        <v>147</v>
      </c>
      <c r="C158" s="21"/>
      <c r="D158" s="25"/>
      <c r="E158" s="29"/>
      <c r="F158" s="37"/>
    </row>
    <row r="159" spans="2:6" ht="15.75">
      <c r="B159" s="17">
        <v>148</v>
      </c>
      <c r="C159" s="21"/>
      <c r="D159" s="25"/>
      <c r="E159" s="29"/>
      <c r="F159" s="37"/>
    </row>
    <row r="160" spans="2:6" ht="15.75">
      <c r="B160" s="17">
        <v>149</v>
      </c>
      <c r="C160" s="21"/>
      <c r="D160" s="25"/>
      <c r="E160" s="29"/>
      <c r="F160" s="37"/>
    </row>
    <row r="161" spans="2:6" ht="15.75">
      <c r="B161" s="17">
        <v>150</v>
      </c>
      <c r="C161" s="21"/>
      <c r="D161" s="25"/>
      <c r="E161" s="29"/>
      <c r="F161" s="37"/>
    </row>
    <row r="162" spans="2:6" ht="15.75">
      <c r="B162" s="17">
        <v>151</v>
      </c>
      <c r="C162" s="21"/>
      <c r="D162" s="25"/>
      <c r="E162" s="29"/>
      <c r="F162" s="37"/>
    </row>
    <row r="163" spans="2:6" ht="15.75">
      <c r="B163" s="17">
        <v>152</v>
      </c>
      <c r="C163" s="21"/>
      <c r="D163" s="25"/>
      <c r="E163" s="29"/>
      <c r="F163" s="37"/>
    </row>
    <row r="164" spans="2:6" ht="15.75">
      <c r="B164" s="17">
        <v>153</v>
      </c>
      <c r="C164" s="21"/>
      <c r="D164" s="25"/>
      <c r="E164" s="29"/>
      <c r="F164" s="37"/>
    </row>
    <row r="165" spans="2:6" ht="15.75">
      <c r="B165" s="17">
        <v>154</v>
      </c>
      <c r="C165" s="21"/>
      <c r="D165" s="25"/>
      <c r="E165" s="29"/>
      <c r="F165" s="37"/>
    </row>
    <row r="166" spans="2:6" ht="15.75">
      <c r="B166" s="17">
        <v>155</v>
      </c>
      <c r="C166" s="21"/>
      <c r="D166" s="25"/>
      <c r="E166" s="29"/>
      <c r="F166" s="37"/>
    </row>
    <row r="167" spans="2:6" ht="15.75">
      <c r="B167" s="17">
        <v>156</v>
      </c>
      <c r="C167" s="21"/>
      <c r="D167" s="25"/>
      <c r="E167" s="29"/>
      <c r="F167" s="37"/>
    </row>
    <row r="168" spans="2:6" ht="15.75">
      <c r="B168" s="17">
        <v>157</v>
      </c>
      <c r="C168" s="21"/>
      <c r="D168" s="25"/>
      <c r="E168" s="29"/>
      <c r="F168" s="37"/>
    </row>
    <row r="169" spans="2:6" ht="15.75">
      <c r="B169" s="17">
        <v>158</v>
      </c>
      <c r="C169" s="21"/>
      <c r="D169" s="25"/>
      <c r="E169" s="29"/>
      <c r="F169" s="37"/>
    </row>
    <row r="170" spans="2:6" ht="15.75">
      <c r="B170" s="17">
        <v>159</v>
      </c>
      <c r="C170" s="21"/>
      <c r="D170" s="25"/>
      <c r="E170" s="29"/>
      <c r="F170" s="37"/>
    </row>
    <row r="171" spans="2:6" ht="15.75">
      <c r="B171" s="17">
        <v>160</v>
      </c>
      <c r="C171" s="21"/>
      <c r="D171" s="25"/>
      <c r="E171" s="29"/>
      <c r="F171" s="37"/>
    </row>
    <row r="172" spans="2:6" ht="15.75">
      <c r="B172" s="17">
        <v>161</v>
      </c>
      <c r="C172" s="21"/>
      <c r="D172" s="25"/>
      <c r="E172" s="29"/>
      <c r="F172" s="37"/>
    </row>
    <row r="173" spans="2:6" ht="15.75">
      <c r="B173" s="17">
        <v>162</v>
      </c>
      <c r="C173" s="21"/>
      <c r="D173" s="25"/>
      <c r="E173" s="29"/>
      <c r="F173" s="37"/>
    </row>
    <row r="174" spans="2:6" ht="15.75">
      <c r="B174" s="17">
        <v>163</v>
      </c>
      <c r="C174" s="21"/>
      <c r="D174" s="25"/>
      <c r="E174" s="29"/>
      <c r="F174" s="37"/>
    </row>
    <row r="175" spans="2:6" ht="15.75">
      <c r="B175" s="17">
        <v>164</v>
      </c>
      <c r="C175" s="21"/>
      <c r="D175" s="25"/>
      <c r="E175" s="29"/>
      <c r="F175" s="37"/>
    </row>
    <row r="176" spans="2:6" ht="15.75">
      <c r="B176" s="17">
        <v>165</v>
      </c>
      <c r="C176" s="21"/>
      <c r="D176" s="25"/>
      <c r="E176" s="29"/>
      <c r="F176" s="37"/>
    </row>
    <row r="177" spans="2:6" ht="15.75">
      <c r="B177" s="17">
        <v>166</v>
      </c>
      <c r="C177" s="21"/>
      <c r="D177" s="25"/>
      <c r="E177" s="29"/>
      <c r="F177" s="37"/>
    </row>
    <row r="178" spans="2:6" ht="15.75">
      <c r="B178" s="17">
        <v>167</v>
      </c>
      <c r="C178" s="21"/>
      <c r="D178" s="25"/>
      <c r="E178" s="29"/>
      <c r="F178" s="37"/>
    </row>
    <row r="179" spans="2:6" ht="15.75">
      <c r="B179" s="17">
        <v>168</v>
      </c>
      <c r="C179" s="21"/>
      <c r="D179" s="25"/>
      <c r="E179" s="29"/>
      <c r="F179" s="37"/>
    </row>
    <row r="180" spans="2:6" ht="15.75">
      <c r="B180" s="17">
        <v>169</v>
      </c>
      <c r="C180" s="21"/>
      <c r="D180" s="25"/>
      <c r="E180" s="29"/>
      <c r="F180" s="37"/>
    </row>
    <row r="181" spans="2:6" ht="15.75">
      <c r="B181" s="17">
        <v>170</v>
      </c>
      <c r="C181" s="21"/>
      <c r="D181" s="25"/>
      <c r="E181" s="29"/>
      <c r="F181" s="37"/>
    </row>
    <row r="182" spans="2:6" ht="15.75">
      <c r="B182" s="17">
        <v>171</v>
      </c>
      <c r="C182" s="21"/>
      <c r="D182" s="25"/>
      <c r="E182" s="29"/>
      <c r="F182" s="37"/>
    </row>
    <row r="183" spans="2:6" ht="15.75">
      <c r="B183" s="17">
        <v>172</v>
      </c>
      <c r="C183" s="21"/>
      <c r="D183" s="25"/>
      <c r="E183" s="29"/>
      <c r="F183" s="37"/>
    </row>
    <row r="184" spans="2:6" ht="15.75">
      <c r="B184" s="17">
        <v>173</v>
      </c>
      <c r="C184" s="21"/>
      <c r="D184" s="25"/>
      <c r="E184" s="29"/>
      <c r="F184" s="37"/>
    </row>
    <row r="185" spans="2:6" ht="15.75">
      <c r="B185" s="17">
        <v>174</v>
      </c>
      <c r="C185" s="21"/>
      <c r="D185" s="25"/>
      <c r="E185" s="29"/>
      <c r="F185" s="37"/>
    </row>
    <row r="186" spans="2:6" ht="15.75">
      <c r="B186" s="17">
        <v>175</v>
      </c>
      <c r="C186" s="21"/>
      <c r="D186" s="25"/>
      <c r="E186" s="29"/>
      <c r="F186" s="37"/>
    </row>
    <row r="187" spans="2:6" ht="15.75">
      <c r="B187" s="17">
        <v>176</v>
      </c>
      <c r="C187" s="21"/>
      <c r="D187" s="25"/>
      <c r="E187" s="29"/>
      <c r="F187" s="37"/>
    </row>
    <row r="188" spans="2:6" ht="15.75">
      <c r="B188" s="17">
        <v>177</v>
      </c>
      <c r="C188" s="21"/>
      <c r="D188" s="25"/>
      <c r="E188" s="29"/>
      <c r="F188" s="37"/>
    </row>
    <row r="189" spans="2:6" ht="15.75">
      <c r="B189" s="17">
        <v>178</v>
      </c>
      <c r="C189" s="21"/>
      <c r="D189" s="25"/>
      <c r="E189" s="29"/>
      <c r="F189" s="37"/>
    </row>
    <row r="190" spans="2:6" ht="15.75">
      <c r="B190" s="17">
        <v>179</v>
      </c>
      <c r="C190" s="21"/>
      <c r="D190" s="25"/>
      <c r="E190" s="29"/>
      <c r="F190" s="37"/>
    </row>
    <row r="191" spans="2:6" ht="15.75">
      <c r="B191" s="17">
        <v>180</v>
      </c>
      <c r="C191" s="21"/>
      <c r="D191" s="25"/>
      <c r="E191" s="29"/>
      <c r="F191" s="37"/>
    </row>
    <row r="192" spans="2:6" ht="15.75">
      <c r="B192" s="17">
        <v>181</v>
      </c>
      <c r="C192" s="20"/>
      <c r="D192" s="24"/>
      <c r="E192" s="28"/>
      <c r="F192" s="38"/>
    </row>
    <row r="193" spans="2:6" ht="15.75">
      <c r="B193" s="17">
        <v>182</v>
      </c>
      <c r="C193" s="20"/>
      <c r="D193" s="24"/>
      <c r="E193" s="28"/>
      <c r="F193" s="38"/>
    </row>
    <row r="194" spans="2:6" ht="15.75">
      <c r="B194" s="17">
        <v>183</v>
      </c>
      <c r="C194" s="20"/>
      <c r="D194" s="24"/>
      <c r="E194" s="28"/>
      <c r="F194" s="38"/>
    </row>
    <row r="195" spans="2:6" ht="15.75">
      <c r="B195" s="17">
        <v>184</v>
      </c>
      <c r="C195" s="20"/>
      <c r="D195" s="24"/>
      <c r="E195" s="28"/>
      <c r="F195" s="38"/>
    </row>
    <row r="196" spans="2:6" ht="15.75">
      <c r="B196" s="17">
        <v>185</v>
      </c>
      <c r="C196" s="20"/>
      <c r="D196" s="24"/>
      <c r="E196" s="28"/>
      <c r="F196" s="38"/>
    </row>
    <row r="197" spans="2:6" ht="15.75">
      <c r="B197" s="17">
        <v>186</v>
      </c>
      <c r="C197" s="20"/>
      <c r="D197" s="24"/>
      <c r="E197" s="28"/>
      <c r="F197" s="38"/>
    </row>
    <row r="198" spans="2:6" ht="15.75">
      <c r="B198" s="17">
        <v>187</v>
      </c>
      <c r="C198" s="20"/>
      <c r="D198" s="24"/>
      <c r="E198" s="28"/>
      <c r="F198" s="38"/>
    </row>
    <row r="199" spans="2:6" ht="15.75">
      <c r="B199" s="17">
        <v>188</v>
      </c>
      <c r="C199" s="20"/>
      <c r="D199" s="24"/>
      <c r="E199" s="28"/>
      <c r="F199" s="38"/>
    </row>
    <row r="200" spans="2:6" ht="15.75">
      <c r="B200" s="17">
        <v>189</v>
      </c>
      <c r="C200" s="20"/>
      <c r="D200" s="24"/>
      <c r="E200" s="28"/>
      <c r="F200" s="38"/>
    </row>
    <row r="201" spans="2:6" ht="15.75">
      <c r="B201" s="17">
        <v>190</v>
      </c>
      <c r="C201" s="20"/>
      <c r="D201" s="24"/>
      <c r="E201" s="28"/>
      <c r="F201" s="38"/>
    </row>
    <row r="202" spans="2:6" ht="15.75">
      <c r="B202" s="17">
        <v>191</v>
      </c>
      <c r="C202" s="20"/>
      <c r="D202" s="24"/>
      <c r="E202" s="28"/>
      <c r="F202" s="38"/>
    </row>
    <row r="203" spans="2:6" ht="15.75">
      <c r="B203" s="17">
        <v>192</v>
      </c>
      <c r="C203" s="20"/>
      <c r="D203" s="24"/>
      <c r="E203" s="28"/>
      <c r="F203" s="38"/>
    </row>
    <row r="204" spans="2:6" ht="15.75">
      <c r="B204" s="17">
        <v>193</v>
      </c>
      <c r="C204" s="20"/>
      <c r="D204" s="24"/>
      <c r="E204" s="28"/>
      <c r="F204" s="38"/>
    </row>
    <row r="205" spans="2:6" ht="15.75">
      <c r="B205" s="17">
        <v>194</v>
      </c>
      <c r="C205" s="20"/>
      <c r="D205" s="24"/>
      <c r="E205" s="28"/>
      <c r="F205" s="38"/>
    </row>
    <row r="206" spans="2:6" ht="15.75">
      <c r="B206" s="17">
        <v>195</v>
      </c>
      <c r="C206" s="20"/>
      <c r="D206" s="24"/>
      <c r="E206" s="28"/>
      <c r="F206" s="38"/>
    </row>
    <row r="207" spans="2:6" ht="15.75">
      <c r="B207" s="17">
        <v>196</v>
      </c>
      <c r="C207" s="20"/>
      <c r="D207" s="24"/>
      <c r="E207" s="28"/>
      <c r="F207" s="38"/>
    </row>
    <row r="208" spans="2:6" ht="15.75">
      <c r="B208" s="17">
        <v>197</v>
      </c>
      <c r="C208" s="20"/>
      <c r="D208" s="24"/>
      <c r="E208" s="28"/>
      <c r="F208" s="38"/>
    </row>
    <row r="209" spans="2:6" ht="15.75">
      <c r="B209" s="17">
        <v>198</v>
      </c>
      <c r="C209" s="20"/>
      <c r="D209" s="24"/>
      <c r="E209" s="28"/>
      <c r="F209" s="38"/>
    </row>
    <row r="210" spans="2:6" ht="15.75">
      <c r="B210" s="17">
        <v>199</v>
      </c>
      <c r="C210" s="20"/>
      <c r="D210" s="24"/>
      <c r="E210" s="28"/>
      <c r="F210" s="38"/>
    </row>
    <row r="211" spans="2:6" ht="15.75">
      <c r="B211" s="17">
        <v>200</v>
      </c>
      <c r="C211" s="20"/>
      <c r="D211" s="24"/>
      <c r="E211" s="28"/>
      <c r="F211" s="38"/>
    </row>
    <row r="212" spans="2:6" ht="15.75">
      <c r="B212" s="17">
        <v>201</v>
      </c>
      <c r="C212" s="20"/>
      <c r="D212" s="24"/>
      <c r="E212" s="28"/>
      <c r="F212" s="38"/>
    </row>
    <row r="213" spans="2:6" ht="15.75">
      <c r="B213" s="17">
        <v>202</v>
      </c>
      <c r="C213" s="20"/>
      <c r="D213" s="24"/>
      <c r="E213" s="28"/>
      <c r="F213" s="38"/>
    </row>
    <row r="214" spans="2:6" ht="15.75">
      <c r="B214" s="17">
        <v>203</v>
      </c>
      <c r="C214" s="20"/>
      <c r="D214" s="24"/>
      <c r="E214" s="28"/>
      <c r="F214" s="38"/>
    </row>
    <row r="215" spans="2:6" ht="15.75">
      <c r="B215" s="17">
        <v>204</v>
      </c>
      <c r="C215" s="20"/>
      <c r="D215" s="24"/>
      <c r="E215" s="28"/>
      <c r="F215" s="38"/>
    </row>
    <row r="216" spans="2:6" ht="15.75">
      <c r="B216" s="17">
        <v>205</v>
      </c>
      <c r="C216" s="20"/>
      <c r="D216" s="24"/>
      <c r="E216" s="28"/>
      <c r="F216" s="38"/>
    </row>
    <row r="217" spans="2:6" ht="15.75">
      <c r="B217" s="17">
        <v>206</v>
      </c>
      <c r="C217" s="20"/>
      <c r="D217" s="24"/>
      <c r="E217" s="28"/>
      <c r="F217" s="38"/>
    </row>
    <row r="218" spans="2:6" ht="15.75">
      <c r="B218" s="17">
        <v>207</v>
      </c>
      <c r="C218" s="20"/>
      <c r="D218" s="24"/>
      <c r="E218" s="28"/>
      <c r="F218" s="38"/>
    </row>
    <row r="219" spans="2:6" ht="15.75">
      <c r="B219" s="17">
        <v>208</v>
      </c>
      <c r="C219" s="20"/>
      <c r="D219" s="24"/>
      <c r="E219" s="28"/>
      <c r="F219" s="38"/>
    </row>
    <row r="220" spans="2:6" ht="15.75">
      <c r="B220" s="17">
        <v>209</v>
      </c>
      <c r="C220" s="20"/>
      <c r="D220" s="24"/>
      <c r="E220" s="28"/>
      <c r="F220" s="38"/>
    </row>
    <row r="221" spans="2:6" ht="15.75">
      <c r="B221" s="17">
        <v>210</v>
      </c>
      <c r="C221" s="20"/>
      <c r="D221" s="24"/>
      <c r="E221" s="28"/>
      <c r="F221" s="38"/>
    </row>
    <row r="222" spans="2:6" ht="15.75">
      <c r="B222" s="17">
        <v>211</v>
      </c>
      <c r="C222" s="20"/>
      <c r="D222" s="24"/>
      <c r="E222" s="28"/>
      <c r="F222" s="38"/>
    </row>
    <row r="223" spans="2:6" ht="15.75">
      <c r="B223" s="17">
        <v>212</v>
      </c>
      <c r="C223" s="20"/>
      <c r="D223" s="24"/>
      <c r="E223" s="28"/>
      <c r="F223" s="38"/>
    </row>
    <row r="224" spans="2:6" ht="15.75">
      <c r="B224" s="17">
        <v>213</v>
      </c>
      <c r="C224" s="20"/>
      <c r="D224" s="24"/>
      <c r="E224" s="28"/>
      <c r="F224" s="38"/>
    </row>
    <row r="225" spans="2:6" ht="15.75">
      <c r="B225" s="17">
        <v>214</v>
      </c>
      <c r="C225" s="20"/>
      <c r="D225" s="24"/>
      <c r="E225" s="28"/>
      <c r="F225" s="38"/>
    </row>
    <row r="226" spans="2:6" ht="15.75">
      <c r="B226" s="17">
        <v>215</v>
      </c>
      <c r="C226" s="20"/>
      <c r="D226" s="24"/>
      <c r="E226" s="28"/>
      <c r="F226" s="38"/>
    </row>
    <row r="227" spans="2:6" ht="15.75">
      <c r="B227" s="17">
        <v>216</v>
      </c>
      <c r="C227" s="20"/>
      <c r="D227" s="24"/>
      <c r="E227" s="28"/>
      <c r="F227" s="38"/>
    </row>
    <row r="228" spans="2:6" ht="15.75">
      <c r="B228" s="17">
        <v>217</v>
      </c>
      <c r="C228" s="20"/>
      <c r="D228" s="24"/>
      <c r="E228" s="28"/>
      <c r="F228" s="38"/>
    </row>
    <row r="229" spans="2:6" ht="15.75">
      <c r="B229" s="17">
        <v>218</v>
      </c>
      <c r="C229" s="20"/>
      <c r="D229" s="24"/>
      <c r="E229" s="28"/>
      <c r="F229" s="38"/>
    </row>
    <row r="230" spans="2:6" ht="15.75">
      <c r="B230" s="17">
        <v>219</v>
      </c>
      <c r="C230" s="20"/>
      <c r="D230" s="24"/>
      <c r="E230" s="28"/>
      <c r="F230" s="38"/>
    </row>
    <row r="231" spans="2:6" ht="15.75">
      <c r="B231" s="17">
        <v>220</v>
      </c>
      <c r="C231" s="20"/>
      <c r="D231" s="24"/>
      <c r="E231" s="28"/>
      <c r="F231" s="38"/>
    </row>
    <row r="232" spans="2:6" ht="15.75">
      <c r="B232" s="17">
        <v>221</v>
      </c>
      <c r="C232" s="20"/>
      <c r="D232" s="24"/>
      <c r="E232" s="28"/>
      <c r="F232" s="38"/>
    </row>
    <row r="233" spans="2:6" ht="15.75">
      <c r="B233" s="17">
        <v>222</v>
      </c>
      <c r="C233" s="20"/>
      <c r="D233" s="24"/>
      <c r="E233" s="28"/>
      <c r="F233" s="38"/>
    </row>
    <row r="234" spans="2:6" ht="15.75">
      <c r="B234" s="17">
        <v>223</v>
      </c>
      <c r="C234" s="20"/>
      <c r="D234" s="24"/>
      <c r="E234" s="28"/>
      <c r="F234" s="38"/>
    </row>
    <row r="235" spans="2:6" ht="15.75">
      <c r="B235" s="17">
        <v>224</v>
      </c>
      <c r="C235" s="20"/>
      <c r="D235" s="24"/>
      <c r="E235" s="28"/>
      <c r="F235" s="38"/>
    </row>
    <row r="236" spans="2:6" ht="15.75">
      <c r="B236" s="17">
        <v>225</v>
      </c>
      <c r="C236" s="20"/>
      <c r="D236" s="24"/>
      <c r="E236" s="28"/>
      <c r="F236" s="38"/>
    </row>
    <row r="237" spans="2:6" ht="15.75">
      <c r="B237" s="17">
        <v>226</v>
      </c>
      <c r="C237" s="20"/>
      <c r="D237" s="24"/>
      <c r="E237" s="28"/>
      <c r="F237" s="38"/>
    </row>
    <row r="238" spans="2:6" ht="15.75">
      <c r="B238" s="17">
        <v>227</v>
      </c>
      <c r="C238" s="20"/>
      <c r="D238" s="24"/>
      <c r="E238" s="28"/>
      <c r="F238" s="38"/>
    </row>
    <row r="239" spans="2:6" ht="15.75">
      <c r="B239" s="17">
        <v>228</v>
      </c>
      <c r="C239" s="20"/>
      <c r="D239" s="24"/>
      <c r="E239" s="28"/>
      <c r="F239" s="38"/>
    </row>
    <row r="240" spans="2:6" ht="15.75">
      <c r="B240" s="17">
        <v>229</v>
      </c>
      <c r="C240" s="20"/>
      <c r="D240" s="24"/>
      <c r="E240" s="28"/>
      <c r="F240" s="38"/>
    </row>
    <row r="241" spans="2:6" ht="15.75">
      <c r="B241" s="17">
        <v>230</v>
      </c>
      <c r="C241" s="20"/>
      <c r="D241" s="24"/>
      <c r="E241" s="28"/>
      <c r="F241" s="38"/>
    </row>
    <row r="242" spans="2:6" ht="15.75">
      <c r="B242" s="17">
        <v>231</v>
      </c>
      <c r="C242" s="20"/>
      <c r="D242" s="24"/>
      <c r="E242" s="28"/>
      <c r="F242" s="38"/>
    </row>
    <row r="243" spans="2:6" ht="15.75">
      <c r="B243" s="17">
        <v>232</v>
      </c>
      <c r="C243" s="20"/>
      <c r="D243" s="24"/>
      <c r="E243" s="28"/>
      <c r="F243" s="38"/>
    </row>
    <row r="244" spans="2:6" ht="15.75">
      <c r="B244" s="17">
        <v>233</v>
      </c>
      <c r="C244" s="20"/>
      <c r="D244" s="24"/>
      <c r="E244" s="28"/>
      <c r="F244" s="38"/>
    </row>
    <row r="245" spans="2:6" ht="15.75">
      <c r="B245" s="17">
        <v>234</v>
      </c>
      <c r="C245" s="20"/>
      <c r="D245" s="24"/>
      <c r="E245" s="28"/>
      <c r="F245" s="38"/>
    </row>
    <row r="246" spans="2:6" ht="15.75">
      <c r="B246" s="17">
        <v>235</v>
      </c>
      <c r="C246" s="20"/>
      <c r="D246" s="24"/>
      <c r="E246" s="28"/>
      <c r="F246" s="38"/>
    </row>
    <row r="247" spans="2:6" ht="15.75">
      <c r="B247" s="17">
        <v>236</v>
      </c>
      <c r="C247" s="20"/>
      <c r="D247" s="24"/>
      <c r="E247" s="28"/>
      <c r="F247" s="38"/>
    </row>
    <row r="248" spans="2:6" ht="15.75">
      <c r="B248" s="17">
        <v>237</v>
      </c>
      <c r="C248" s="20"/>
      <c r="D248" s="24"/>
      <c r="E248" s="28"/>
      <c r="F248" s="38"/>
    </row>
    <row r="249" spans="2:6" ht="15.75">
      <c r="B249" s="17">
        <v>238</v>
      </c>
      <c r="C249" s="20"/>
      <c r="D249" s="24"/>
      <c r="E249" s="28"/>
      <c r="F249" s="38"/>
    </row>
    <row r="250" spans="2:6" ht="15.75">
      <c r="B250" s="17">
        <v>239</v>
      </c>
      <c r="C250" s="20"/>
      <c r="D250" s="24"/>
      <c r="E250" s="28"/>
      <c r="F250" s="38"/>
    </row>
    <row r="251" spans="2:6" ht="16.5" thickBot="1">
      <c r="B251" s="18">
        <v>240</v>
      </c>
      <c r="C251" s="22"/>
      <c r="D251" s="26"/>
      <c r="E251" s="30"/>
      <c r="F251" s="3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51"/>
  <sheetViews>
    <sheetView zoomScalePageLayoutView="0" workbookViewId="0" topLeftCell="A1">
      <selection activeCell="H245" sqref="H245"/>
    </sheetView>
  </sheetViews>
  <sheetFormatPr defaultColWidth="9.00390625" defaultRowHeight="16.5"/>
  <cols>
    <col min="1" max="1" width="9.00390625" style="9" customWidth="1"/>
    <col min="2" max="2" width="11.50390625" style="11" customWidth="1"/>
    <col min="3" max="3" width="12.00390625" style="11" bestFit="1" customWidth="1"/>
    <col min="4" max="4" width="12.125" style="11" customWidth="1"/>
    <col min="5" max="5" width="12.25390625" style="11" customWidth="1"/>
    <col min="6" max="6" width="13.875" style="11" customWidth="1"/>
    <col min="7" max="12" width="9.00390625" style="11" customWidth="1"/>
    <col min="13" max="27" width="9.00390625" style="5" customWidth="1"/>
  </cols>
  <sheetData>
    <row r="1" spans="1:2" ht="19.5">
      <c r="A1" s="10" t="s">
        <v>37</v>
      </c>
      <c r="B1" s="10"/>
    </row>
    <row r="3" spans="2:4" ht="15.75">
      <c r="B3" s="12" t="s">
        <v>38</v>
      </c>
      <c r="C3" s="8">
        <v>3500000</v>
      </c>
      <c r="D3" s="12" t="s">
        <v>39</v>
      </c>
    </row>
    <row r="4" spans="2:7" ht="15.75">
      <c r="B4" s="12" t="s">
        <v>40</v>
      </c>
      <c r="C4" s="34">
        <v>4.39</v>
      </c>
      <c r="D4" s="11" t="s">
        <v>41</v>
      </c>
      <c r="E4" s="12" t="s">
        <v>42</v>
      </c>
      <c r="F4" s="40">
        <f>IF(C6="年",C4,IF(C6="季",C4/4,IF(C6="月",C4/12,IF(C6="半年",C4/2))))</f>
        <v>0.3658333333333333</v>
      </c>
      <c r="G4" s="11" t="s">
        <v>41</v>
      </c>
    </row>
    <row r="5" spans="2:7" ht="15.75">
      <c r="B5" s="31" t="s">
        <v>43</v>
      </c>
      <c r="C5" s="8">
        <v>20</v>
      </c>
      <c r="D5" s="31" t="s">
        <v>44</v>
      </c>
      <c r="E5" s="12" t="s">
        <v>45</v>
      </c>
      <c r="F5" s="41">
        <f>IF(C6="年",C5,IF(C6="季",C5*4,IF(C6="月",C5*12,IF(C6="半年",C5*2))))</f>
        <v>240</v>
      </c>
      <c r="G5" s="12" t="s">
        <v>46</v>
      </c>
    </row>
    <row r="6" spans="2:7" ht="15.75">
      <c r="B6" s="31" t="s">
        <v>47</v>
      </c>
      <c r="C6" s="35" t="s">
        <v>48</v>
      </c>
      <c r="D6" s="33" t="s">
        <v>49</v>
      </c>
      <c r="E6" s="12"/>
      <c r="F6" s="32"/>
      <c r="G6" s="12"/>
    </row>
    <row r="7" spans="2:7" ht="15.75">
      <c r="B7" s="31"/>
      <c r="D7" s="33"/>
      <c r="E7" s="12"/>
      <c r="F7" s="32"/>
      <c r="G7" s="12"/>
    </row>
    <row r="8" spans="2:5" ht="15.75">
      <c r="B8" s="12" t="s">
        <v>50</v>
      </c>
      <c r="E8" s="13">
        <f>(1-POWER((1+F4/100),-F5))/F4*100</f>
        <v>159.55908074454982</v>
      </c>
    </row>
    <row r="9" ht="16.5" thickBot="1"/>
    <row r="10" spans="1:27" s="7" customFormat="1" ht="15.75">
      <c r="A10" s="14"/>
      <c r="B10" s="15" t="s">
        <v>51</v>
      </c>
      <c r="C10" s="19" t="s">
        <v>52</v>
      </c>
      <c r="D10" s="23" t="s">
        <v>53</v>
      </c>
      <c r="E10" s="27" t="s">
        <v>54</v>
      </c>
      <c r="F10" s="36" t="s">
        <v>55</v>
      </c>
      <c r="G10" s="16"/>
      <c r="H10" s="16"/>
      <c r="I10" s="16"/>
      <c r="J10" s="16"/>
      <c r="K10" s="16"/>
      <c r="L10" s="1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6" ht="15.75">
      <c r="B11" s="17">
        <v>0</v>
      </c>
      <c r="C11" s="20"/>
      <c r="D11" s="24"/>
      <c r="E11" s="28"/>
      <c r="F11" s="37">
        <f>C3</f>
        <v>3500000</v>
      </c>
    </row>
    <row r="12" spans="2:6" ht="15.75">
      <c r="B12" s="17">
        <v>1</v>
      </c>
      <c r="C12" s="21">
        <f aca="true" t="shared" si="0" ref="C12:C43">$C$3/$E$8</f>
        <v>21935.44851015665</v>
      </c>
      <c r="D12" s="25">
        <f aca="true" t="shared" si="1" ref="D12:D43">F11*$F$4/100</f>
        <v>12804.166666666664</v>
      </c>
      <c r="E12" s="29">
        <f aca="true" t="shared" si="2" ref="E12:E43">C12-D12</f>
        <v>9131.281843489985</v>
      </c>
      <c r="F12" s="37">
        <f aca="true" t="shared" si="3" ref="F12:F43">F11-E12</f>
        <v>3490868.71815651</v>
      </c>
    </row>
    <row r="13" spans="2:6" ht="15.75">
      <c r="B13" s="17">
        <v>2</v>
      </c>
      <c r="C13" s="21">
        <f t="shared" si="0"/>
        <v>21935.44851015665</v>
      </c>
      <c r="D13" s="25">
        <f t="shared" si="1"/>
        <v>12770.761393922565</v>
      </c>
      <c r="E13" s="29">
        <f t="shared" si="2"/>
        <v>9164.687116234085</v>
      </c>
      <c r="F13" s="37">
        <f t="shared" si="3"/>
        <v>3481704.031040276</v>
      </c>
    </row>
    <row r="14" spans="2:6" ht="15.75">
      <c r="B14" s="17">
        <v>3</v>
      </c>
      <c r="C14" s="21">
        <f t="shared" si="0"/>
        <v>21935.44851015665</v>
      </c>
      <c r="D14" s="25">
        <f t="shared" si="1"/>
        <v>12737.233913555674</v>
      </c>
      <c r="E14" s="29">
        <f t="shared" si="2"/>
        <v>9198.214596600976</v>
      </c>
      <c r="F14" s="37">
        <f t="shared" si="3"/>
        <v>3472505.8164436747</v>
      </c>
    </row>
    <row r="15" spans="2:6" ht="15.75">
      <c r="B15" s="17">
        <v>4</v>
      </c>
      <c r="C15" s="21">
        <f t="shared" si="0"/>
        <v>21935.44851015665</v>
      </c>
      <c r="D15" s="25">
        <f t="shared" si="1"/>
        <v>12703.583778489774</v>
      </c>
      <c r="E15" s="29">
        <f t="shared" si="2"/>
        <v>9231.864731666876</v>
      </c>
      <c r="F15" s="37">
        <f t="shared" si="3"/>
        <v>3463273.9517120076</v>
      </c>
    </row>
    <row r="16" spans="2:6" ht="15.75">
      <c r="B16" s="17">
        <v>5</v>
      </c>
      <c r="C16" s="21">
        <f t="shared" si="0"/>
        <v>21935.44851015665</v>
      </c>
      <c r="D16" s="25">
        <f t="shared" si="1"/>
        <v>12669.810540013092</v>
      </c>
      <c r="E16" s="29">
        <f t="shared" si="2"/>
        <v>9265.637970143558</v>
      </c>
      <c r="F16" s="37">
        <f t="shared" si="3"/>
        <v>3454008.313741864</v>
      </c>
    </row>
    <row r="17" spans="2:6" ht="15.75">
      <c r="B17" s="17">
        <v>6</v>
      </c>
      <c r="C17" s="21">
        <f t="shared" si="0"/>
        <v>21935.44851015665</v>
      </c>
      <c r="D17" s="25">
        <f t="shared" si="1"/>
        <v>12635.913747772318</v>
      </c>
      <c r="E17" s="29">
        <f t="shared" si="2"/>
        <v>9299.534762384332</v>
      </c>
      <c r="F17" s="37">
        <f t="shared" si="3"/>
        <v>3444708.77897948</v>
      </c>
    </row>
    <row r="18" spans="2:6" ht="15.75">
      <c r="B18" s="17">
        <v>7</v>
      </c>
      <c r="C18" s="21">
        <f t="shared" si="0"/>
        <v>21935.44851015665</v>
      </c>
      <c r="D18" s="25">
        <f t="shared" si="1"/>
        <v>12601.892949766596</v>
      </c>
      <c r="E18" s="29">
        <f t="shared" si="2"/>
        <v>9333.555560390054</v>
      </c>
      <c r="F18" s="37">
        <f t="shared" si="3"/>
        <v>3435375.22341909</v>
      </c>
    </row>
    <row r="19" spans="2:6" ht="15.75">
      <c r="B19" s="17">
        <v>8</v>
      </c>
      <c r="C19" s="21">
        <f t="shared" si="0"/>
        <v>21935.44851015665</v>
      </c>
      <c r="D19" s="25">
        <f t="shared" si="1"/>
        <v>12567.747692341502</v>
      </c>
      <c r="E19" s="29">
        <f t="shared" si="2"/>
        <v>9367.700817815148</v>
      </c>
      <c r="F19" s="37">
        <f t="shared" si="3"/>
        <v>3426007.522601275</v>
      </c>
    </row>
    <row r="20" spans="2:6" ht="15.75">
      <c r="B20" s="17">
        <v>9</v>
      </c>
      <c r="C20" s="21">
        <f t="shared" si="0"/>
        <v>21935.44851015665</v>
      </c>
      <c r="D20" s="25">
        <f t="shared" si="1"/>
        <v>12533.477520182994</v>
      </c>
      <c r="E20" s="29">
        <f t="shared" si="2"/>
        <v>9401.970989973655</v>
      </c>
      <c r="F20" s="37">
        <f t="shared" si="3"/>
        <v>3416605.551611301</v>
      </c>
    </row>
    <row r="21" spans="2:6" ht="15.75">
      <c r="B21" s="17">
        <v>10</v>
      </c>
      <c r="C21" s="21">
        <f t="shared" si="0"/>
        <v>21935.44851015665</v>
      </c>
      <c r="D21" s="25">
        <f t="shared" si="1"/>
        <v>12499.081976311341</v>
      </c>
      <c r="E21" s="29">
        <f t="shared" si="2"/>
        <v>9436.366533845308</v>
      </c>
      <c r="F21" s="37">
        <f t="shared" si="3"/>
        <v>3407169.185077456</v>
      </c>
    </row>
    <row r="22" spans="2:6" ht="15.75">
      <c r="B22" s="17">
        <v>11</v>
      </c>
      <c r="C22" s="21">
        <f t="shared" si="0"/>
        <v>21935.44851015665</v>
      </c>
      <c r="D22" s="25">
        <f t="shared" si="1"/>
        <v>12464.560602075024</v>
      </c>
      <c r="E22" s="29">
        <f t="shared" si="2"/>
        <v>9470.887908081626</v>
      </c>
      <c r="F22" s="37">
        <f t="shared" si="3"/>
        <v>3397698.2971693743</v>
      </c>
    </row>
    <row r="23" spans="2:6" ht="15.75">
      <c r="B23" s="17">
        <v>12</v>
      </c>
      <c r="C23" s="21">
        <f t="shared" si="0"/>
        <v>21935.44851015665</v>
      </c>
      <c r="D23" s="25">
        <f t="shared" si="1"/>
        <v>12429.912937144625</v>
      </c>
      <c r="E23" s="29">
        <f t="shared" si="2"/>
        <v>9505.535573012025</v>
      </c>
      <c r="F23" s="37">
        <f t="shared" si="3"/>
        <v>3388192.761596362</v>
      </c>
    </row>
    <row r="24" spans="2:6" ht="15.75">
      <c r="B24" s="17">
        <v>13</v>
      </c>
      <c r="C24" s="21">
        <f t="shared" si="0"/>
        <v>21935.44851015665</v>
      </c>
      <c r="D24" s="25">
        <f t="shared" si="1"/>
        <v>12395.13851950669</v>
      </c>
      <c r="E24" s="29">
        <f t="shared" si="2"/>
        <v>9540.30999064996</v>
      </c>
      <c r="F24" s="37">
        <f t="shared" si="3"/>
        <v>3378652.451605712</v>
      </c>
    </row>
    <row r="25" spans="2:6" ht="15.75">
      <c r="B25" s="17">
        <v>14</v>
      </c>
      <c r="C25" s="21">
        <f t="shared" si="0"/>
        <v>21935.44851015665</v>
      </c>
      <c r="D25" s="25">
        <f t="shared" si="1"/>
        <v>12360.236885457563</v>
      </c>
      <c r="E25" s="29">
        <f t="shared" si="2"/>
        <v>9575.211624699086</v>
      </c>
      <c r="F25" s="37">
        <f t="shared" si="3"/>
        <v>3369077.239981013</v>
      </c>
    </row>
    <row r="26" spans="2:6" ht="15.75">
      <c r="B26" s="17">
        <v>15</v>
      </c>
      <c r="C26" s="21">
        <f t="shared" si="0"/>
        <v>21935.44851015665</v>
      </c>
      <c r="D26" s="25">
        <f t="shared" si="1"/>
        <v>12325.207569597203</v>
      </c>
      <c r="E26" s="29">
        <f t="shared" si="2"/>
        <v>9610.240940559446</v>
      </c>
      <c r="F26" s="37">
        <f t="shared" si="3"/>
        <v>3359466.999040453</v>
      </c>
    </row>
    <row r="27" spans="2:6" ht="15.75">
      <c r="B27" s="17">
        <v>16</v>
      </c>
      <c r="C27" s="21">
        <f t="shared" si="0"/>
        <v>21935.44851015665</v>
      </c>
      <c r="D27" s="25">
        <f t="shared" si="1"/>
        <v>12290.050104822989</v>
      </c>
      <c r="E27" s="29">
        <f t="shared" si="2"/>
        <v>9645.39840533366</v>
      </c>
      <c r="F27" s="37">
        <f t="shared" si="3"/>
        <v>3349821.6006351197</v>
      </c>
    </row>
    <row r="28" spans="2:6" ht="15.75">
      <c r="B28" s="17">
        <v>17</v>
      </c>
      <c r="C28" s="21">
        <f t="shared" si="0"/>
        <v>21935.44851015665</v>
      </c>
      <c r="D28" s="25">
        <f t="shared" si="1"/>
        <v>12254.764022323478</v>
      </c>
      <c r="E28" s="29">
        <f t="shared" si="2"/>
        <v>9680.684487833172</v>
      </c>
      <c r="F28" s="37">
        <f t="shared" si="3"/>
        <v>3340140.9161472865</v>
      </c>
    </row>
    <row r="29" spans="2:6" ht="15.75">
      <c r="B29" s="17">
        <v>18</v>
      </c>
      <c r="C29" s="21">
        <f t="shared" si="0"/>
        <v>21935.44851015665</v>
      </c>
      <c r="D29" s="25">
        <f t="shared" si="1"/>
        <v>12219.348851572155</v>
      </c>
      <c r="E29" s="29">
        <f t="shared" si="2"/>
        <v>9716.099658584495</v>
      </c>
      <c r="F29" s="37">
        <f t="shared" si="3"/>
        <v>3330424.816488702</v>
      </c>
    </row>
    <row r="30" spans="2:6" ht="15.75">
      <c r="B30" s="17">
        <v>19</v>
      </c>
      <c r="C30" s="21">
        <f t="shared" si="0"/>
        <v>21935.44851015665</v>
      </c>
      <c r="D30" s="25">
        <f t="shared" si="1"/>
        <v>12183.804120321167</v>
      </c>
      <c r="E30" s="29">
        <f t="shared" si="2"/>
        <v>9751.644389835483</v>
      </c>
      <c r="F30" s="37">
        <f t="shared" si="3"/>
        <v>3320673.172098866</v>
      </c>
    </row>
    <row r="31" spans="2:6" ht="15.75">
      <c r="B31" s="17">
        <v>20</v>
      </c>
      <c r="C31" s="21">
        <f t="shared" si="0"/>
        <v>21935.44851015665</v>
      </c>
      <c r="D31" s="25">
        <f t="shared" si="1"/>
        <v>12148.129354595018</v>
      </c>
      <c r="E31" s="29">
        <f t="shared" si="2"/>
        <v>9787.319155561632</v>
      </c>
      <c r="F31" s="37">
        <f t="shared" si="3"/>
        <v>3310885.8529433045</v>
      </c>
    </row>
    <row r="32" spans="2:6" ht="15.75">
      <c r="B32" s="17">
        <v>21</v>
      </c>
      <c r="C32" s="21">
        <f t="shared" si="0"/>
        <v>21935.44851015665</v>
      </c>
      <c r="D32" s="25">
        <f t="shared" si="1"/>
        <v>12112.324078684254</v>
      </c>
      <c r="E32" s="29">
        <f t="shared" si="2"/>
        <v>9823.124431472395</v>
      </c>
      <c r="F32" s="37">
        <f t="shared" si="3"/>
        <v>3301062.728511832</v>
      </c>
    </row>
    <row r="33" spans="2:6" ht="15.75">
      <c r="B33" s="17">
        <v>22</v>
      </c>
      <c r="C33" s="21">
        <f t="shared" si="0"/>
        <v>21935.44851015665</v>
      </c>
      <c r="D33" s="25">
        <f t="shared" si="1"/>
        <v>12076.387815139118</v>
      </c>
      <c r="E33" s="29">
        <f t="shared" si="2"/>
        <v>9859.060695017532</v>
      </c>
      <c r="F33" s="37">
        <f t="shared" si="3"/>
        <v>3291203.6678168145</v>
      </c>
    </row>
    <row r="34" spans="2:6" ht="15.75">
      <c r="B34" s="17">
        <v>23</v>
      </c>
      <c r="C34" s="21">
        <f t="shared" si="0"/>
        <v>21935.44851015665</v>
      </c>
      <c r="D34" s="25">
        <f t="shared" si="1"/>
        <v>12040.320084763178</v>
      </c>
      <c r="E34" s="29">
        <f t="shared" si="2"/>
        <v>9895.128425393472</v>
      </c>
      <c r="F34" s="37">
        <f t="shared" si="3"/>
        <v>3281308.5393914212</v>
      </c>
    </row>
    <row r="35" spans="2:6" ht="15.75">
      <c r="B35" s="17">
        <v>24</v>
      </c>
      <c r="C35" s="21">
        <f t="shared" si="0"/>
        <v>21935.44851015665</v>
      </c>
      <c r="D35" s="25">
        <f t="shared" si="1"/>
        <v>12004.120406606948</v>
      </c>
      <c r="E35" s="29">
        <f t="shared" si="2"/>
        <v>9931.328103549702</v>
      </c>
      <c r="F35" s="37">
        <f t="shared" si="3"/>
        <v>3271377.2112878715</v>
      </c>
    </row>
    <row r="36" spans="2:6" ht="15.75">
      <c r="B36" s="17">
        <v>25</v>
      </c>
      <c r="C36" s="21">
        <f t="shared" si="0"/>
        <v>21935.44851015665</v>
      </c>
      <c r="D36" s="25">
        <f t="shared" si="1"/>
        <v>11967.78829796146</v>
      </c>
      <c r="E36" s="29">
        <f t="shared" si="2"/>
        <v>9967.66021219519</v>
      </c>
      <c r="F36" s="37">
        <f t="shared" si="3"/>
        <v>3261409.5510756765</v>
      </c>
    </row>
    <row r="37" spans="2:6" ht="15.75">
      <c r="B37" s="17">
        <v>26</v>
      </c>
      <c r="C37" s="21">
        <f t="shared" si="0"/>
        <v>21935.44851015665</v>
      </c>
      <c r="D37" s="25">
        <f t="shared" si="1"/>
        <v>11931.323274351847</v>
      </c>
      <c r="E37" s="29">
        <f t="shared" si="2"/>
        <v>10004.125235804802</v>
      </c>
      <c r="F37" s="37">
        <f t="shared" si="3"/>
        <v>3251405.4258398716</v>
      </c>
    </row>
    <row r="38" spans="2:6" ht="15.75">
      <c r="B38" s="17">
        <v>27</v>
      </c>
      <c r="C38" s="21">
        <f t="shared" si="0"/>
        <v>21935.44851015665</v>
      </c>
      <c r="D38" s="25">
        <f t="shared" si="1"/>
        <v>11894.724849530861</v>
      </c>
      <c r="E38" s="29">
        <f t="shared" si="2"/>
        <v>10040.723660625788</v>
      </c>
      <c r="F38" s="37">
        <f t="shared" si="3"/>
        <v>3241364.7021792457</v>
      </c>
    </row>
    <row r="39" spans="2:6" ht="15.75">
      <c r="B39" s="17">
        <v>28</v>
      </c>
      <c r="C39" s="21">
        <f t="shared" si="0"/>
        <v>21935.44851015665</v>
      </c>
      <c r="D39" s="25">
        <f t="shared" si="1"/>
        <v>11857.992535472406</v>
      </c>
      <c r="E39" s="29">
        <f t="shared" si="2"/>
        <v>10077.455974684244</v>
      </c>
      <c r="F39" s="37">
        <f t="shared" si="3"/>
        <v>3231287.2462045616</v>
      </c>
    </row>
    <row r="40" spans="2:6" ht="15.75">
      <c r="B40" s="17">
        <v>29</v>
      </c>
      <c r="C40" s="21">
        <f t="shared" si="0"/>
        <v>21935.44851015665</v>
      </c>
      <c r="D40" s="25">
        <f t="shared" si="1"/>
        <v>11821.12584236502</v>
      </c>
      <c r="E40" s="29">
        <f t="shared" si="2"/>
        <v>10114.32266779163</v>
      </c>
      <c r="F40" s="37">
        <f t="shared" si="3"/>
        <v>3221172.92353677</v>
      </c>
    </row>
    <row r="41" spans="2:6" ht="15.75">
      <c r="B41" s="17">
        <v>30</v>
      </c>
      <c r="C41" s="21">
        <f t="shared" si="0"/>
        <v>21935.44851015665</v>
      </c>
      <c r="D41" s="25">
        <f t="shared" si="1"/>
        <v>11784.12427860535</v>
      </c>
      <c r="E41" s="29">
        <f t="shared" si="2"/>
        <v>10151.3242315513</v>
      </c>
      <c r="F41" s="37">
        <f t="shared" si="3"/>
        <v>3211021.5993052186</v>
      </c>
    </row>
    <row r="42" spans="2:6" ht="15.75">
      <c r="B42" s="17">
        <v>31</v>
      </c>
      <c r="C42" s="21">
        <f t="shared" si="0"/>
        <v>21935.44851015665</v>
      </c>
      <c r="D42" s="25">
        <f t="shared" si="1"/>
        <v>11746.98735079159</v>
      </c>
      <c r="E42" s="29">
        <f t="shared" si="2"/>
        <v>10188.461159365059</v>
      </c>
      <c r="F42" s="37">
        <f t="shared" si="3"/>
        <v>3200833.1381458533</v>
      </c>
    </row>
    <row r="43" spans="2:6" ht="15.75">
      <c r="B43" s="17">
        <v>32</v>
      </c>
      <c r="C43" s="21">
        <f t="shared" si="0"/>
        <v>21935.44851015665</v>
      </c>
      <c r="D43" s="25">
        <f t="shared" si="1"/>
        <v>11709.71456371691</v>
      </c>
      <c r="E43" s="29">
        <f t="shared" si="2"/>
        <v>10225.73394643974</v>
      </c>
      <c r="F43" s="37">
        <f t="shared" si="3"/>
        <v>3190607.4041994135</v>
      </c>
    </row>
    <row r="44" spans="2:6" ht="15.75">
      <c r="B44" s="17">
        <v>33</v>
      </c>
      <c r="C44" s="21">
        <f aca="true" t="shared" si="4" ref="C44:C75">$C$3/$E$8</f>
        <v>21935.44851015665</v>
      </c>
      <c r="D44" s="25">
        <f aca="true" t="shared" si="5" ref="D44:D75">F43*$F$4/100</f>
        <v>11672.305420362854</v>
      </c>
      <c r="E44" s="29">
        <f aca="true" t="shared" si="6" ref="E44:E75">C44-D44</f>
        <v>10263.143089793795</v>
      </c>
      <c r="F44" s="37">
        <f aca="true" t="shared" si="7" ref="F44:F75">F43-E44</f>
        <v>3180344.26110962</v>
      </c>
    </row>
    <row r="45" spans="2:6" ht="15.75">
      <c r="B45" s="17">
        <v>34</v>
      </c>
      <c r="C45" s="21">
        <f t="shared" si="4"/>
        <v>21935.44851015665</v>
      </c>
      <c r="D45" s="25">
        <f t="shared" si="5"/>
        <v>11634.759421892692</v>
      </c>
      <c r="E45" s="29">
        <f t="shared" si="6"/>
        <v>10300.689088263958</v>
      </c>
      <c r="F45" s="37">
        <f t="shared" si="7"/>
        <v>3170043.572021356</v>
      </c>
    </row>
    <row r="46" spans="2:6" ht="15.75">
      <c r="B46" s="17">
        <v>35</v>
      </c>
      <c r="C46" s="21">
        <f t="shared" si="4"/>
        <v>21935.44851015665</v>
      </c>
      <c r="D46" s="25">
        <f t="shared" si="5"/>
        <v>11597.076067644794</v>
      </c>
      <c r="E46" s="29">
        <f t="shared" si="6"/>
        <v>10338.372442511856</v>
      </c>
      <c r="F46" s="37">
        <f t="shared" si="7"/>
        <v>3159705.199578844</v>
      </c>
    </row>
    <row r="47" spans="2:6" ht="15.75">
      <c r="B47" s="17">
        <v>36</v>
      </c>
      <c r="C47" s="21">
        <f t="shared" si="4"/>
        <v>21935.44851015665</v>
      </c>
      <c r="D47" s="25">
        <f t="shared" si="5"/>
        <v>11559.254855125935</v>
      </c>
      <c r="E47" s="29">
        <f t="shared" si="6"/>
        <v>10376.193655030715</v>
      </c>
      <c r="F47" s="37">
        <f t="shared" si="7"/>
        <v>3149329.005923813</v>
      </c>
    </row>
    <row r="48" spans="2:6" ht="15.75">
      <c r="B48" s="17">
        <v>37</v>
      </c>
      <c r="C48" s="21">
        <f t="shared" si="4"/>
        <v>21935.44851015665</v>
      </c>
      <c r="D48" s="25">
        <f t="shared" si="5"/>
        <v>11521.295280004617</v>
      </c>
      <c r="E48" s="29">
        <f t="shared" si="6"/>
        <v>10414.153230152033</v>
      </c>
      <c r="F48" s="37">
        <f t="shared" si="7"/>
        <v>3138914.852693661</v>
      </c>
    </row>
    <row r="49" spans="2:6" ht="15.75">
      <c r="B49" s="17">
        <v>38</v>
      </c>
      <c r="C49" s="21">
        <f t="shared" si="4"/>
        <v>21935.44851015665</v>
      </c>
      <c r="D49" s="25">
        <f t="shared" si="5"/>
        <v>11483.19683610431</v>
      </c>
      <c r="E49" s="29">
        <f t="shared" si="6"/>
        <v>10452.25167405234</v>
      </c>
      <c r="F49" s="37">
        <f t="shared" si="7"/>
        <v>3128462.601019609</v>
      </c>
    </row>
    <row r="50" spans="2:6" ht="15.75">
      <c r="B50" s="17">
        <v>39</v>
      </c>
      <c r="C50" s="21">
        <f t="shared" si="4"/>
        <v>21935.44851015665</v>
      </c>
      <c r="D50" s="25">
        <f t="shared" si="5"/>
        <v>11444.959015396733</v>
      </c>
      <c r="E50" s="29">
        <f t="shared" si="6"/>
        <v>10490.489494759917</v>
      </c>
      <c r="F50" s="37">
        <f t="shared" si="7"/>
        <v>3117972.1115248487</v>
      </c>
    </row>
    <row r="51" spans="2:6" ht="15.75">
      <c r="B51" s="17">
        <v>40</v>
      </c>
      <c r="C51" s="21">
        <f t="shared" si="4"/>
        <v>21935.44851015665</v>
      </c>
      <c r="D51" s="25">
        <f t="shared" si="5"/>
        <v>11406.58130799507</v>
      </c>
      <c r="E51" s="29">
        <f t="shared" si="6"/>
        <v>10528.86720216158</v>
      </c>
      <c r="F51" s="37">
        <f t="shared" si="7"/>
        <v>3107443.244322687</v>
      </c>
    </row>
    <row r="52" spans="2:6" ht="15.75">
      <c r="B52" s="17">
        <v>41</v>
      </c>
      <c r="C52" s="21">
        <f t="shared" si="4"/>
        <v>21935.44851015665</v>
      </c>
      <c r="D52" s="25">
        <f t="shared" si="5"/>
        <v>11368.063202147163</v>
      </c>
      <c r="E52" s="29">
        <f t="shared" si="6"/>
        <v>10567.385308009487</v>
      </c>
      <c r="F52" s="37">
        <f t="shared" si="7"/>
        <v>3096875.8590146773</v>
      </c>
    </row>
    <row r="53" spans="2:6" ht="15.75">
      <c r="B53" s="17">
        <v>42</v>
      </c>
      <c r="C53" s="21">
        <f t="shared" si="4"/>
        <v>21935.44851015665</v>
      </c>
      <c r="D53" s="25">
        <f t="shared" si="5"/>
        <v>11329.404184228693</v>
      </c>
      <c r="E53" s="29">
        <f t="shared" si="6"/>
        <v>10606.044325927956</v>
      </c>
      <c r="F53" s="37">
        <f t="shared" si="7"/>
        <v>3086269.8146887496</v>
      </c>
    </row>
    <row r="54" spans="2:6" ht="15.75">
      <c r="B54" s="17">
        <v>43</v>
      </c>
      <c r="C54" s="21">
        <f t="shared" si="4"/>
        <v>21935.44851015665</v>
      </c>
      <c r="D54" s="25">
        <f t="shared" si="5"/>
        <v>11290.60373873634</v>
      </c>
      <c r="E54" s="29">
        <f t="shared" si="6"/>
        <v>10644.84477142031</v>
      </c>
      <c r="F54" s="37">
        <f t="shared" si="7"/>
        <v>3075624.9699173295</v>
      </c>
    </row>
    <row r="55" spans="2:6" ht="15.75">
      <c r="B55" s="17">
        <v>44</v>
      </c>
      <c r="C55" s="21">
        <f t="shared" si="4"/>
        <v>21935.44851015665</v>
      </c>
      <c r="D55" s="25">
        <f t="shared" si="5"/>
        <v>11251.661348280895</v>
      </c>
      <c r="E55" s="29">
        <f t="shared" si="6"/>
        <v>10683.787161875754</v>
      </c>
      <c r="F55" s="37">
        <f t="shared" si="7"/>
        <v>3064941.1827554535</v>
      </c>
    </row>
    <row r="56" spans="2:6" ht="15.75">
      <c r="B56" s="17">
        <v>45</v>
      </c>
      <c r="C56" s="21">
        <f t="shared" si="4"/>
        <v>21935.44851015665</v>
      </c>
      <c r="D56" s="25">
        <f t="shared" si="5"/>
        <v>11212.576493580367</v>
      </c>
      <c r="E56" s="29">
        <f t="shared" si="6"/>
        <v>10722.872016576282</v>
      </c>
      <c r="F56" s="37">
        <f t="shared" si="7"/>
        <v>3054218.3107388774</v>
      </c>
    </row>
    <row r="57" spans="2:6" ht="15.75">
      <c r="B57" s="17">
        <v>46</v>
      </c>
      <c r="C57" s="21">
        <f t="shared" si="4"/>
        <v>21935.44851015665</v>
      </c>
      <c r="D57" s="25">
        <f t="shared" si="5"/>
        <v>11173.348653453058</v>
      </c>
      <c r="E57" s="29">
        <f t="shared" si="6"/>
        <v>10762.099856703591</v>
      </c>
      <c r="F57" s="37">
        <f t="shared" si="7"/>
        <v>3043456.210882174</v>
      </c>
    </row>
    <row r="58" spans="2:6" ht="15.75">
      <c r="B58" s="17">
        <v>47</v>
      </c>
      <c r="C58" s="21">
        <f t="shared" si="4"/>
        <v>21935.44851015665</v>
      </c>
      <c r="D58" s="25">
        <f t="shared" si="5"/>
        <v>11133.977304810618</v>
      </c>
      <c r="E58" s="29">
        <f t="shared" si="6"/>
        <v>10801.471205346032</v>
      </c>
      <c r="F58" s="37">
        <f t="shared" si="7"/>
        <v>3032654.739676828</v>
      </c>
    </row>
    <row r="59" spans="2:6" ht="15.75">
      <c r="B59" s="17">
        <v>48</v>
      </c>
      <c r="C59" s="21">
        <f t="shared" si="4"/>
        <v>21935.44851015665</v>
      </c>
      <c r="D59" s="25">
        <f t="shared" si="5"/>
        <v>11094.461922651062</v>
      </c>
      <c r="E59" s="29">
        <f t="shared" si="6"/>
        <v>10840.986587505588</v>
      </c>
      <c r="F59" s="37">
        <f t="shared" si="7"/>
        <v>3021813.7530893222</v>
      </c>
    </row>
    <row r="60" spans="2:6" ht="15.75">
      <c r="B60" s="17">
        <v>49</v>
      </c>
      <c r="C60" s="21">
        <f t="shared" si="4"/>
        <v>21935.44851015665</v>
      </c>
      <c r="D60" s="25">
        <f t="shared" si="5"/>
        <v>11054.801980051769</v>
      </c>
      <c r="E60" s="29">
        <f t="shared" si="6"/>
        <v>10880.646530104881</v>
      </c>
      <c r="F60" s="37">
        <f t="shared" si="7"/>
        <v>3010933.1065592174</v>
      </c>
    </row>
    <row r="61" spans="2:6" ht="15.75">
      <c r="B61" s="17">
        <v>50</v>
      </c>
      <c r="C61" s="21">
        <f t="shared" si="4"/>
        <v>21935.44851015665</v>
      </c>
      <c r="D61" s="25">
        <f t="shared" si="5"/>
        <v>11014.996948162468</v>
      </c>
      <c r="E61" s="29">
        <f t="shared" si="6"/>
        <v>10920.451561994181</v>
      </c>
      <c r="F61" s="37">
        <f t="shared" si="7"/>
        <v>3000012.654997223</v>
      </c>
    </row>
    <row r="62" spans="2:6" ht="15.75">
      <c r="B62" s="17">
        <v>51</v>
      </c>
      <c r="C62" s="21">
        <f t="shared" si="4"/>
        <v>21935.44851015665</v>
      </c>
      <c r="D62" s="25">
        <f t="shared" si="5"/>
        <v>10975.046296198172</v>
      </c>
      <c r="E62" s="29">
        <f t="shared" si="6"/>
        <v>10960.402213958478</v>
      </c>
      <c r="F62" s="37">
        <f t="shared" si="7"/>
        <v>2989052.2527832645</v>
      </c>
    </row>
    <row r="63" spans="2:6" ht="15.75">
      <c r="B63" s="17">
        <v>52</v>
      </c>
      <c r="C63" s="21">
        <f t="shared" si="4"/>
        <v>21935.44851015665</v>
      </c>
      <c r="D63" s="25">
        <f t="shared" si="5"/>
        <v>10934.94949143211</v>
      </c>
      <c r="E63" s="29">
        <f t="shared" si="6"/>
        <v>11000.49901872454</v>
      </c>
      <c r="F63" s="37">
        <f t="shared" si="7"/>
        <v>2978051.75376454</v>
      </c>
    </row>
    <row r="64" spans="2:6" ht="15.75">
      <c r="B64" s="17">
        <v>53</v>
      </c>
      <c r="C64" s="21">
        <f t="shared" si="4"/>
        <v>21935.44851015665</v>
      </c>
      <c r="D64" s="25">
        <f t="shared" si="5"/>
        <v>10894.705999188607</v>
      </c>
      <c r="E64" s="29">
        <f t="shared" si="6"/>
        <v>11040.742510968043</v>
      </c>
      <c r="F64" s="37">
        <f t="shared" si="7"/>
        <v>2967011.011253572</v>
      </c>
    </row>
    <row r="65" spans="2:6" ht="15.75">
      <c r="B65" s="17">
        <v>54</v>
      </c>
      <c r="C65" s="21">
        <f t="shared" si="4"/>
        <v>21935.44851015665</v>
      </c>
      <c r="D65" s="25">
        <f t="shared" si="5"/>
        <v>10854.315282835983</v>
      </c>
      <c r="E65" s="29">
        <f t="shared" si="6"/>
        <v>11081.133227320666</v>
      </c>
      <c r="F65" s="37">
        <f t="shared" si="7"/>
        <v>2955929.878026251</v>
      </c>
    </row>
    <row r="66" spans="2:6" ht="15.75">
      <c r="B66" s="17">
        <v>55</v>
      </c>
      <c r="C66" s="21">
        <f t="shared" si="4"/>
        <v>21935.44851015665</v>
      </c>
      <c r="D66" s="25">
        <f t="shared" si="5"/>
        <v>10813.776803779367</v>
      </c>
      <c r="E66" s="29">
        <f t="shared" si="6"/>
        <v>11121.671706377283</v>
      </c>
      <c r="F66" s="37">
        <f t="shared" si="7"/>
        <v>2944808.206319874</v>
      </c>
    </row>
    <row r="67" spans="2:6" ht="15.75">
      <c r="B67" s="17">
        <v>56</v>
      </c>
      <c r="C67" s="21">
        <f t="shared" si="4"/>
        <v>21935.44851015665</v>
      </c>
      <c r="D67" s="25">
        <f t="shared" si="5"/>
        <v>10773.09002145354</v>
      </c>
      <c r="E67" s="29">
        <f t="shared" si="6"/>
        <v>11162.35848870311</v>
      </c>
      <c r="F67" s="37">
        <f t="shared" si="7"/>
        <v>2933645.847831171</v>
      </c>
    </row>
    <row r="68" spans="2:6" ht="15.75">
      <c r="B68" s="17">
        <v>57</v>
      </c>
      <c r="C68" s="21">
        <f t="shared" si="4"/>
        <v>21935.44851015665</v>
      </c>
      <c r="D68" s="25">
        <f t="shared" si="5"/>
        <v>10732.2543933157</v>
      </c>
      <c r="E68" s="29">
        <f t="shared" si="6"/>
        <v>11203.19411684095</v>
      </c>
      <c r="F68" s="37">
        <f t="shared" si="7"/>
        <v>2922442.65371433</v>
      </c>
    </row>
    <row r="69" spans="2:6" ht="15.75">
      <c r="B69" s="17">
        <v>58</v>
      </c>
      <c r="C69" s="21">
        <f t="shared" si="4"/>
        <v>21935.44851015665</v>
      </c>
      <c r="D69" s="25">
        <f t="shared" si="5"/>
        <v>10691.269374838255</v>
      </c>
      <c r="E69" s="29">
        <f t="shared" si="6"/>
        <v>11244.179135318394</v>
      </c>
      <c r="F69" s="37">
        <f t="shared" si="7"/>
        <v>2911198.4745790116</v>
      </c>
    </row>
    <row r="70" spans="2:6" ht="15.75">
      <c r="B70" s="17">
        <v>59</v>
      </c>
      <c r="C70" s="21">
        <f t="shared" si="4"/>
        <v>21935.44851015665</v>
      </c>
      <c r="D70" s="25">
        <f t="shared" si="5"/>
        <v>10650.13441950155</v>
      </c>
      <c r="E70" s="29">
        <f t="shared" si="6"/>
        <v>11285.3140906551</v>
      </c>
      <c r="F70" s="37">
        <f t="shared" si="7"/>
        <v>2899913.1604883564</v>
      </c>
    </row>
    <row r="71" spans="2:6" ht="15.75">
      <c r="B71" s="17">
        <v>60</v>
      </c>
      <c r="C71" s="21">
        <f t="shared" si="4"/>
        <v>21935.44851015665</v>
      </c>
      <c r="D71" s="25">
        <f t="shared" si="5"/>
        <v>10608.84897878657</v>
      </c>
      <c r="E71" s="29">
        <f t="shared" si="6"/>
        <v>11326.59953137008</v>
      </c>
      <c r="F71" s="37">
        <f t="shared" si="7"/>
        <v>2888586.560956986</v>
      </c>
    </row>
    <row r="72" spans="2:6" ht="15.75">
      <c r="B72" s="17">
        <v>61</v>
      </c>
      <c r="C72" s="21">
        <f t="shared" si="4"/>
        <v>21935.44851015665</v>
      </c>
      <c r="D72" s="25">
        <f t="shared" si="5"/>
        <v>10567.41250216764</v>
      </c>
      <c r="E72" s="29">
        <f t="shared" si="6"/>
        <v>11368.03600798901</v>
      </c>
      <c r="F72" s="37">
        <f t="shared" si="7"/>
        <v>2877218.524948997</v>
      </c>
    </row>
    <row r="73" spans="2:6" ht="15.75">
      <c r="B73" s="17">
        <v>62</v>
      </c>
      <c r="C73" s="21">
        <f t="shared" si="4"/>
        <v>21935.44851015665</v>
      </c>
      <c r="D73" s="25">
        <f t="shared" si="5"/>
        <v>10525.824437105079</v>
      </c>
      <c r="E73" s="29">
        <f t="shared" si="6"/>
        <v>11409.624073051571</v>
      </c>
      <c r="F73" s="37">
        <f t="shared" si="7"/>
        <v>2865808.9008759456</v>
      </c>
    </row>
    <row r="74" spans="2:6" ht="15.75">
      <c r="B74" s="17">
        <v>63</v>
      </c>
      <c r="C74" s="21">
        <f t="shared" si="4"/>
        <v>21935.44851015665</v>
      </c>
      <c r="D74" s="25">
        <f t="shared" si="5"/>
        <v>10484.084229037833</v>
      </c>
      <c r="E74" s="29">
        <f t="shared" si="6"/>
        <v>11451.364281118817</v>
      </c>
      <c r="F74" s="37">
        <f t="shared" si="7"/>
        <v>2854357.5365948267</v>
      </c>
    </row>
    <row r="75" spans="2:6" ht="15.75">
      <c r="B75" s="17">
        <v>64</v>
      </c>
      <c r="C75" s="21">
        <f t="shared" si="4"/>
        <v>21935.44851015665</v>
      </c>
      <c r="D75" s="25">
        <f t="shared" si="5"/>
        <v>10442.191321376073</v>
      </c>
      <c r="E75" s="29">
        <f t="shared" si="6"/>
        <v>11493.257188780577</v>
      </c>
      <c r="F75" s="37">
        <f t="shared" si="7"/>
        <v>2842864.279406046</v>
      </c>
    </row>
    <row r="76" spans="2:6" ht="15.75">
      <c r="B76" s="17">
        <v>65</v>
      </c>
      <c r="C76" s="21">
        <f aca="true" t="shared" si="8" ref="C76:C107">$C$3/$E$8</f>
        <v>21935.44851015665</v>
      </c>
      <c r="D76" s="25">
        <f aca="true" t="shared" si="9" ref="D76:D107">F75*$F$4/100</f>
        <v>10400.145155493783</v>
      </c>
      <c r="E76" s="29">
        <f aca="true" t="shared" si="10" ref="E76:E107">C76-D76</f>
        <v>11535.303354662867</v>
      </c>
      <c r="F76" s="37">
        <f aca="true" t="shared" si="11" ref="F76:F107">F75-E76</f>
        <v>2831328.976051383</v>
      </c>
    </row>
    <row r="77" spans="2:6" ht="15.75">
      <c r="B77" s="17">
        <v>66</v>
      </c>
      <c r="C77" s="21">
        <f t="shared" si="8"/>
        <v>21935.44851015665</v>
      </c>
      <c r="D77" s="25">
        <f t="shared" si="9"/>
        <v>10357.945170721308</v>
      </c>
      <c r="E77" s="29">
        <f t="shared" si="10"/>
        <v>11577.503339435341</v>
      </c>
      <c r="F77" s="37">
        <f t="shared" si="11"/>
        <v>2819751.4727119477</v>
      </c>
    </row>
    <row r="78" spans="2:6" ht="15.75">
      <c r="B78" s="17">
        <v>67</v>
      </c>
      <c r="C78" s="21">
        <f t="shared" si="8"/>
        <v>21935.44851015665</v>
      </c>
      <c r="D78" s="25">
        <f t="shared" si="9"/>
        <v>10315.590804337875</v>
      </c>
      <c r="E78" s="29">
        <f t="shared" si="10"/>
        <v>11619.857705818775</v>
      </c>
      <c r="F78" s="37">
        <f t="shared" si="11"/>
        <v>2808131.615006129</v>
      </c>
    </row>
    <row r="79" spans="2:6" ht="15.75">
      <c r="B79" s="17">
        <v>68</v>
      </c>
      <c r="C79" s="21">
        <f t="shared" si="8"/>
        <v>21935.44851015665</v>
      </c>
      <c r="D79" s="25">
        <f t="shared" si="9"/>
        <v>10273.081491564086</v>
      </c>
      <c r="E79" s="29">
        <f t="shared" si="10"/>
        <v>11662.367018592564</v>
      </c>
      <c r="F79" s="37">
        <f t="shared" si="11"/>
        <v>2796469.2479875362</v>
      </c>
    </row>
    <row r="80" spans="2:6" ht="15.75">
      <c r="B80" s="17">
        <v>69</v>
      </c>
      <c r="C80" s="21">
        <f t="shared" si="8"/>
        <v>21935.44851015665</v>
      </c>
      <c r="D80" s="25">
        <f t="shared" si="9"/>
        <v>10230.416665554401</v>
      </c>
      <c r="E80" s="29">
        <f t="shared" si="10"/>
        <v>11705.031844602248</v>
      </c>
      <c r="F80" s="37">
        <f t="shared" si="11"/>
        <v>2784764.216142934</v>
      </c>
    </row>
    <row r="81" spans="2:6" ht="15.75">
      <c r="B81" s="17">
        <v>70</v>
      </c>
      <c r="C81" s="21">
        <f t="shared" si="8"/>
        <v>21935.44851015665</v>
      </c>
      <c r="D81" s="25">
        <f t="shared" si="9"/>
        <v>10187.595757389565</v>
      </c>
      <c r="E81" s="29">
        <f t="shared" si="10"/>
        <v>11747.852752767085</v>
      </c>
      <c r="F81" s="37">
        <f t="shared" si="11"/>
        <v>2773016.363390167</v>
      </c>
    </row>
    <row r="82" spans="2:6" ht="15.75">
      <c r="B82" s="17">
        <v>71</v>
      </c>
      <c r="C82" s="21">
        <f t="shared" si="8"/>
        <v>21935.44851015665</v>
      </c>
      <c r="D82" s="25">
        <f t="shared" si="9"/>
        <v>10144.618196069025</v>
      </c>
      <c r="E82" s="29">
        <f t="shared" si="10"/>
        <v>11790.830314087625</v>
      </c>
      <c r="F82" s="37">
        <f t="shared" si="11"/>
        <v>2761225.533076079</v>
      </c>
    </row>
    <row r="83" spans="2:6" ht="15.75">
      <c r="B83" s="17">
        <v>72</v>
      </c>
      <c r="C83" s="21">
        <f t="shared" si="8"/>
        <v>21935.44851015665</v>
      </c>
      <c r="D83" s="25">
        <f t="shared" si="9"/>
        <v>10101.483408503322</v>
      </c>
      <c r="E83" s="29">
        <f t="shared" si="10"/>
        <v>11833.965101653328</v>
      </c>
      <c r="F83" s="37">
        <f t="shared" si="11"/>
        <v>2749391.567974426</v>
      </c>
    </row>
    <row r="84" spans="2:6" ht="15.75">
      <c r="B84" s="17">
        <v>73</v>
      </c>
      <c r="C84" s="21">
        <f t="shared" si="8"/>
        <v>21935.44851015665</v>
      </c>
      <c r="D84" s="25">
        <f t="shared" si="9"/>
        <v>10058.19081950644</v>
      </c>
      <c r="E84" s="29">
        <f t="shared" si="10"/>
        <v>11877.257690650209</v>
      </c>
      <c r="F84" s="37">
        <f t="shared" si="11"/>
        <v>2737514.3102837754</v>
      </c>
    </row>
    <row r="85" spans="2:6" ht="15.75">
      <c r="B85" s="17">
        <v>74</v>
      </c>
      <c r="C85" s="21">
        <f t="shared" si="8"/>
        <v>21935.44851015665</v>
      </c>
      <c r="D85" s="25">
        <f t="shared" si="9"/>
        <v>10014.739851788145</v>
      </c>
      <c r="E85" s="29">
        <f t="shared" si="10"/>
        <v>11920.708658368505</v>
      </c>
      <c r="F85" s="37">
        <f t="shared" si="11"/>
        <v>2725593.601625407</v>
      </c>
    </row>
    <row r="86" spans="2:6" ht="15.75">
      <c r="B86" s="17">
        <v>75</v>
      </c>
      <c r="C86" s="21">
        <f t="shared" si="8"/>
        <v>21935.44851015665</v>
      </c>
      <c r="D86" s="25">
        <f t="shared" si="9"/>
        <v>9971.12992594628</v>
      </c>
      <c r="E86" s="29">
        <f t="shared" si="10"/>
        <v>11964.31858421037</v>
      </c>
      <c r="F86" s="37">
        <f t="shared" si="11"/>
        <v>2713629.283041197</v>
      </c>
    </row>
    <row r="87" spans="2:6" ht="15.75">
      <c r="B87" s="17">
        <v>76</v>
      </c>
      <c r="C87" s="21">
        <f t="shared" si="8"/>
        <v>21935.44851015665</v>
      </c>
      <c r="D87" s="25">
        <f t="shared" si="9"/>
        <v>9927.360460459044</v>
      </c>
      <c r="E87" s="29">
        <f t="shared" si="10"/>
        <v>12008.088049697606</v>
      </c>
      <c r="F87" s="37">
        <f t="shared" si="11"/>
        <v>2701621.194991499</v>
      </c>
    </row>
    <row r="88" spans="2:6" ht="15.75">
      <c r="B88" s="17">
        <v>77</v>
      </c>
      <c r="C88" s="21">
        <f t="shared" si="8"/>
        <v>21935.44851015665</v>
      </c>
      <c r="D88" s="25">
        <f t="shared" si="9"/>
        <v>9883.430871677234</v>
      </c>
      <c r="E88" s="29">
        <f t="shared" si="10"/>
        <v>12052.017638479416</v>
      </c>
      <c r="F88" s="37">
        <f t="shared" si="11"/>
        <v>2689569.17735302</v>
      </c>
    </row>
    <row r="89" spans="2:6" ht="15.75">
      <c r="B89" s="17">
        <v>78</v>
      </c>
      <c r="C89" s="21">
        <f t="shared" si="8"/>
        <v>21935.44851015665</v>
      </c>
      <c r="D89" s="25">
        <f t="shared" si="9"/>
        <v>9839.340573816462</v>
      </c>
      <c r="E89" s="29">
        <f t="shared" si="10"/>
        <v>12096.107936340188</v>
      </c>
      <c r="F89" s="37">
        <f t="shared" si="11"/>
        <v>2677473.0694166794</v>
      </c>
    </row>
    <row r="90" spans="2:6" ht="15.75">
      <c r="B90" s="17">
        <v>79</v>
      </c>
      <c r="C90" s="21">
        <f t="shared" si="8"/>
        <v>21935.44851015665</v>
      </c>
      <c r="D90" s="25">
        <f t="shared" si="9"/>
        <v>9795.08897894935</v>
      </c>
      <c r="E90" s="29">
        <f t="shared" si="10"/>
        <v>12140.3595312073</v>
      </c>
      <c r="F90" s="37">
        <f t="shared" si="11"/>
        <v>2665332.709885472</v>
      </c>
    </row>
    <row r="91" spans="2:6" ht="15.75">
      <c r="B91" s="17">
        <v>80</v>
      </c>
      <c r="C91" s="21">
        <f t="shared" si="8"/>
        <v>21935.44851015665</v>
      </c>
      <c r="D91" s="25">
        <f t="shared" si="9"/>
        <v>9750.675496997685</v>
      </c>
      <c r="E91" s="29">
        <f t="shared" si="10"/>
        <v>12184.773013158965</v>
      </c>
      <c r="F91" s="37">
        <f t="shared" si="11"/>
        <v>2653147.936872313</v>
      </c>
    </row>
    <row r="92" spans="2:6" ht="15.75">
      <c r="B92" s="17">
        <v>81</v>
      </c>
      <c r="C92" s="21">
        <f t="shared" si="8"/>
        <v>21935.44851015665</v>
      </c>
      <c r="D92" s="25">
        <f t="shared" si="9"/>
        <v>9706.099535724543</v>
      </c>
      <c r="E92" s="29">
        <f t="shared" si="10"/>
        <v>12229.348974432107</v>
      </c>
      <c r="F92" s="37">
        <f t="shared" si="11"/>
        <v>2640918.5878978805</v>
      </c>
    </row>
    <row r="93" spans="2:6" ht="15.75">
      <c r="B93" s="17">
        <v>82</v>
      </c>
      <c r="C93" s="21">
        <f t="shared" si="8"/>
        <v>21935.44851015665</v>
      </c>
      <c r="D93" s="25">
        <f t="shared" si="9"/>
        <v>9661.36050072641</v>
      </c>
      <c r="E93" s="29">
        <f t="shared" si="10"/>
        <v>12274.08800943024</v>
      </c>
      <c r="F93" s="37">
        <f t="shared" si="11"/>
        <v>2628644.4998884504</v>
      </c>
    </row>
    <row r="94" spans="2:6" ht="15.75">
      <c r="B94" s="17">
        <v>83</v>
      </c>
      <c r="C94" s="21">
        <f t="shared" si="8"/>
        <v>21935.44851015665</v>
      </c>
      <c r="D94" s="25">
        <f t="shared" si="9"/>
        <v>9616.457795425245</v>
      </c>
      <c r="E94" s="29">
        <f t="shared" si="10"/>
        <v>12318.990714731404</v>
      </c>
      <c r="F94" s="37">
        <f t="shared" si="11"/>
        <v>2616325.5091737187</v>
      </c>
    </row>
    <row r="95" spans="2:6" ht="15.75">
      <c r="B95" s="17">
        <v>84</v>
      </c>
      <c r="C95" s="21">
        <f t="shared" si="8"/>
        <v>21935.44851015665</v>
      </c>
      <c r="D95" s="25">
        <f t="shared" si="9"/>
        <v>9571.39082106052</v>
      </c>
      <c r="E95" s="29">
        <f t="shared" si="10"/>
        <v>12364.05768909613</v>
      </c>
      <c r="F95" s="37">
        <f t="shared" si="11"/>
        <v>2603961.4514846224</v>
      </c>
    </row>
    <row r="96" spans="2:6" ht="15.75">
      <c r="B96" s="17">
        <v>85</v>
      </c>
      <c r="C96" s="21">
        <f t="shared" si="8"/>
        <v>21935.44851015665</v>
      </c>
      <c r="D96" s="25">
        <f t="shared" si="9"/>
        <v>9526.158976681243</v>
      </c>
      <c r="E96" s="29">
        <f t="shared" si="10"/>
        <v>12409.289533475407</v>
      </c>
      <c r="F96" s="37">
        <f t="shared" si="11"/>
        <v>2591552.161951147</v>
      </c>
    </row>
    <row r="97" spans="2:6" ht="15.75">
      <c r="B97" s="17">
        <v>86</v>
      </c>
      <c r="C97" s="21">
        <f t="shared" si="8"/>
        <v>21935.44851015665</v>
      </c>
      <c r="D97" s="25">
        <f t="shared" si="9"/>
        <v>9480.761659137945</v>
      </c>
      <c r="E97" s="29">
        <f t="shared" si="10"/>
        <v>12454.686851018705</v>
      </c>
      <c r="F97" s="37">
        <f t="shared" si="11"/>
        <v>2579097.4751001284</v>
      </c>
    </row>
    <row r="98" spans="2:6" ht="15.75">
      <c r="B98" s="17">
        <v>87</v>
      </c>
      <c r="C98" s="21">
        <f t="shared" si="8"/>
        <v>21935.44851015665</v>
      </c>
      <c r="D98" s="25">
        <f t="shared" si="9"/>
        <v>9435.198263074635</v>
      </c>
      <c r="E98" s="29">
        <f t="shared" si="10"/>
        <v>12500.250247082015</v>
      </c>
      <c r="F98" s="37">
        <f t="shared" si="11"/>
        <v>2566597.2248530462</v>
      </c>
    </row>
    <row r="99" spans="2:6" ht="15.75">
      <c r="B99" s="17">
        <v>88</v>
      </c>
      <c r="C99" s="21">
        <f t="shared" si="8"/>
        <v>21935.44851015665</v>
      </c>
      <c r="D99" s="25">
        <f t="shared" si="9"/>
        <v>9389.468180920727</v>
      </c>
      <c r="E99" s="29">
        <f t="shared" si="10"/>
        <v>12545.980329235923</v>
      </c>
      <c r="F99" s="37">
        <f t="shared" si="11"/>
        <v>2554051.24452381</v>
      </c>
    </row>
    <row r="100" spans="2:6" ht="15.75">
      <c r="B100" s="17">
        <v>89</v>
      </c>
      <c r="C100" s="21">
        <f t="shared" si="8"/>
        <v>21935.44851015665</v>
      </c>
      <c r="D100" s="25">
        <f t="shared" si="9"/>
        <v>9343.570802882938</v>
      </c>
      <c r="E100" s="29">
        <f t="shared" si="10"/>
        <v>12591.877707273712</v>
      </c>
      <c r="F100" s="37">
        <f t="shared" si="11"/>
        <v>2541459.3668165365</v>
      </c>
    </row>
    <row r="101" spans="2:6" ht="15.75">
      <c r="B101" s="17">
        <v>90</v>
      </c>
      <c r="C101" s="21">
        <f t="shared" si="8"/>
        <v>21935.44851015665</v>
      </c>
      <c r="D101" s="25">
        <f t="shared" si="9"/>
        <v>9297.505516937163</v>
      </c>
      <c r="E101" s="29">
        <f t="shared" si="10"/>
        <v>12637.942993219487</v>
      </c>
      <c r="F101" s="37">
        <f t="shared" si="11"/>
        <v>2528821.423823317</v>
      </c>
    </row>
    <row r="102" spans="2:6" ht="15.75">
      <c r="B102" s="17">
        <v>91</v>
      </c>
      <c r="C102" s="21">
        <f t="shared" si="8"/>
        <v>21935.44851015665</v>
      </c>
      <c r="D102" s="25">
        <f t="shared" si="9"/>
        <v>9251.2717088203</v>
      </c>
      <c r="E102" s="29">
        <f t="shared" si="10"/>
        <v>12684.176801336349</v>
      </c>
      <c r="F102" s="37">
        <f t="shared" si="11"/>
        <v>2516137.2470219806</v>
      </c>
    </row>
    <row r="103" spans="2:6" ht="15.75">
      <c r="B103" s="17">
        <v>92</v>
      </c>
      <c r="C103" s="21">
        <f t="shared" si="8"/>
        <v>21935.44851015665</v>
      </c>
      <c r="D103" s="25">
        <f t="shared" si="9"/>
        <v>9204.868762022077</v>
      </c>
      <c r="E103" s="29">
        <f t="shared" si="10"/>
        <v>12730.579748134573</v>
      </c>
      <c r="F103" s="37">
        <f t="shared" si="11"/>
        <v>2503406.667273846</v>
      </c>
    </row>
    <row r="104" spans="2:6" ht="15.75">
      <c r="B104" s="17">
        <v>93</v>
      </c>
      <c r="C104" s="21">
        <f t="shared" si="8"/>
        <v>21935.44851015665</v>
      </c>
      <c r="D104" s="25">
        <f t="shared" si="9"/>
        <v>9158.296057776819</v>
      </c>
      <c r="E104" s="29">
        <f t="shared" si="10"/>
        <v>12777.15245237983</v>
      </c>
      <c r="F104" s="37">
        <f t="shared" si="11"/>
        <v>2490629.514821466</v>
      </c>
    </row>
    <row r="105" spans="2:6" ht="15.75">
      <c r="B105" s="17">
        <v>94</v>
      </c>
      <c r="C105" s="21">
        <f t="shared" si="8"/>
        <v>21935.44851015665</v>
      </c>
      <c r="D105" s="25">
        <f t="shared" si="9"/>
        <v>9111.552975055196</v>
      </c>
      <c r="E105" s="29">
        <f t="shared" si="10"/>
        <v>12823.895535101454</v>
      </c>
      <c r="F105" s="37">
        <f t="shared" si="11"/>
        <v>2477805.6192863644</v>
      </c>
    </row>
    <row r="106" spans="2:6" ht="15.75">
      <c r="B106" s="17">
        <v>95</v>
      </c>
      <c r="C106" s="21">
        <f t="shared" si="8"/>
        <v>21935.44851015665</v>
      </c>
      <c r="D106" s="25">
        <f t="shared" si="9"/>
        <v>9064.638890555949</v>
      </c>
      <c r="E106" s="29">
        <f t="shared" si="10"/>
        <v>12870.8096196007</v>
      </c>
      <c r="F106" s="37">
        <f t="shared" si="11"/>
        <v>2464934.8096667635</v>
      </c>
    </row>
    <row r="107" spans="2:6" ht="15.75">
      <c r="B107" s="17">
        <v>96</v>
      </c>
      <c r="C107" s="21">
        <f t="shared" si="8"/>
        <v>21935.44851015665</v>
      </c>
      <c r="D107" s="25">
        <f t="shared" si="9"/>
        <v>9017.553178697575</v>
      </c>
      <c r="E107" s="29">
        <f t="shared" si="10"/>
        <v>12917.895331459074</v>
      </c>
      <c r="F107" s="37">
        <f t="shared" si="11"/>
        <v>2452016.9143353044</v>
      </c>
    </row>
    <row r="108" spans="2:6" ht="15.75">
      <c r="B108" s="17">
        <v>97</v>
      </c>
      <c r="C108" s="21">
        <f aca="true" t="shared" si="12" ref="C108:C171">$C$3/$E$8</f>
        <v>21935.44851015665</v>
      </c>
      <c r="D108" s="25">
        <f aca="true" t="shared" si="13" ref="D108:D131">F107*$F$4/100</f>
        <v>8970.295211609988</v>
      </c>
      <c r="E108" s="29">
        <f aca="true" t="shared" si="14" ref="E108:E131">C108-D108</f>
        <v>12965.153298546662</v>
      </c>
      <c r="F108" s="37">
        <f aca="true" t="shared" si="15" ref="F108:F131">F107-E108</f>
        <v>2439051.761036758</v>
      </c>
    </row>
    <row r="109" spans="2:6" ht="15.75">
      <c r="B109" s="17">
        <v>98</v>
      </c>
      <c r="C109" s="21">
        <f t="shared" si="12"/>
        <v>21935.44851015665</v>
      </c>
      <c r="D109" s="25">
        <f t="shared" si="13"/>
        <v>8922.864359126137</v>
      </c>
      <c r="E109" s="29">
        <f t="shared" si="14"/>
        <v>13012.584151030513</v>
      </c>
      <c r="F109" s="37">
        <f t="shared" si="15"/>
        <v>2426039.1768857273</v>
      </c>
    </row>
    <row r="110" spans="2:6" ht="15.75">
      <c r="B110" s="17">
        <v>99</v>
      </c>
      <c r="C110" s="21">
        <f t="shared" si="12"/>
        <v>21935.44851015665</v>
      </c>
      <c r="D110" s="25">
        <f t="shared" si="13"/>
        <v>8875.259988773618</v>
      </c>
      <c r="E110" s="29">
        <f t="shared" si="14"/>
        <v>13060.188521383032</v>
      </c>
      <c r="F110" s="37">
        <f t="shared" si="15"/>
        <v>2412978.9883643445</v>
      </c>
    </row>
    <row r="111" spans="2:6" ht="15.75">
      <c r="B111" s="17">
        <v>100</v>
      </c>
      <c r="C111" s="21">
        <f t="shared" si="12"/>
        <v>21935.44851015665</v>
      </c>
      <c r="D111" s="25">
        <f t="shared" si="13"/>
        <v>8827.481465766226</v>
      </c>
      <c r="E111" s="29">
        <f t="shared" si="14"/>
        <v>13107.967044390423</v>
      </c>
      <c r="F111" s="37">
        <f t="shared" si="15"/>
        <v>2399871.021319954</v>
      </c>
    </row>
    <row r="112" spans="2:6" ht="15.75">
      <c r="B112" s="17">
        <v>101</v>
      </c>
      <c r="C112" s="21">
        <f t="shared" si="12"/>
        <v>21935.44851015665</v>
      </c>
      <c r="D112" s="25">
        <f t="shared" si="13"/>
        <v>8779.5281529955</v>
      </c>
      <c r="E112" s="29">
        <f t="shared" si="14"/>
        <v>13155.92035716115</v>
      </c>
      <c r="F112" s="37">
        <f t="shared" si="15"/>
        <v>2386715.100962793</v>
      </c>
    </row>
    <row r="113" spans="2:6" ht="15.75">
      <c r="B113" s="17">
        <v>102</v>
      </c>
      <c r="C113" s="21">
        <f t="shared" si="12"/>
        <v>21935.44851015665</v>
      </c>
      <c r="D113" s="25">
        <f t="shared" si="13"/>
        <v>8731.399411022216</v>
      </c>
      <c r="E113" s="29">
        <f t="shared" si="14"/>
        <v>13204.049099134434</v>
      </c>
      <c r="F113" s="37">
        <f t="shared" si="15"/>
        <v>2373511.0518636587</v>
      </c>
    </row>
    <row r="114" spans="2:6" ht="15.75">
      <c r="B114" s="17">
        <v>103</v>
      </c>
      <c r="C114" s="21">
        <f t="shared" si="12"/>
        <v>21935.44851015665</v>
      </c>
      <c r="D114" s="25">
        <f t="shared" si="13"/>
        <v>8683.094598067884</v>
      </c>
      <c r="E114" s="29">
        <f t="shared" si="14"/>
        <v>13252.353912088765</v>
      </c>
      <c r="F114" s="37">
        <f t="shared" si="15"/>
        <v>2360258.69795157</v>
      </c>
    </row>
    <row r="115" spans="2:6" ht="15.75">
      <c r="B115" s="17">
        <v>104</v>
      </c>
      <c r="C115" s="21">
        <f t="shared" si="12"/>
        <v>21935.44851015665</v>
      </c>
      <c r="D115" s="25">
        <f t="shared" si="13"/>
        <v>8634.61307000616</v>
      </c>
      <c r="E115" s="29">
        <f t="shared" si="14"/>
        <v>13300.83544015049</v>
      </c>
      <c r="F115" s="37">
        <f t="shared" si="15"/>
        <v>2346957.8625114197</v>
      </c>
    </row>
    <row r="116" spans="2:6" ht="15.75">
      <c r="B116" s="17">
        <v>105</v>
      </c>
      <c r="C116" s="21">
        <f t="shared" si="12"/>
        <v>21935.44851015665</v>
      </c>
      <c r="D116" s="25">
        <f t="shared" si="13"/>
        <v>8585.954180354276</v>
      </c>
      <c r="E116" s="29">
        <f t="shared" si="14"/>
        <v>13349.494329802374</v>
      </c>
      <c r="F116" s="37">
        <f t="shared" si="15"/>
        <v>2333608.3681816175</v>
      </c>
    </row>
    <row r="117" spans="2:6" ht="15.75">
      <c r="B117" s="17">
        <v>106</v>
      </c>
      <c r="C117" s="21">
        <f t="shared" si="12"/>
        <v>21935.44851015665</v>
      </c>
      <c r="D117" s="25">
        <f t="shared" si="13"/>
        <v>8537.117280264416</v>
      </c>
      <c r="E117" s="29">
        <f t="shared" si="14"/>
        <v>13398.331229892234</v>
      </c>
      <c r="F117" s="37">
        <f t="shared" si="15"/>
        <v>2320210.0369517254</v>
      </c>
    </row>
    <row r="118" spans="2:6" ht="15.75">
      <c r="B118" s="17">
        <v>107</v>
      </c>
      <c r="C118" s="21">
        <f t="shared" si="12"/>
        <v>21935.44851015665</v>
      </c>
      <c r="D118" s="25">
        <f t="shared" si="13"/>
        <v>8488.101718515061</v>
      </c>
      <c r="E118" s="29">
        <f t="shared" si="14"/>
        <v>13447.346791641588</v>
      </c>
      <c r="F118" s="37">
        <f t="shared" si="15"/>
        <v>2306762.6901600836</v>
      </c>
    </row>
    <row r="119" spans="2:6" ht="15.75">
      <c r="B119" s="17">
        <v>108</v>
      </c>
      <c r="C119" s="21">
        <f t="shared" si="12"/>
        <v>21935.44851015665</v>
      </c>
      <c r="D119" s="25">
        <f t="shared" si="13"/>
        <v>8438.906841502305</v>
      </c>
      <c r="E119" s="29">
        <f t="shared" si="14"/>
        <v>13496.541668654345</v>
      </c>
      <c r="F119" s="37">
        <f t="shared" si="15"/>
        <v>2293266.148491429</v>
      </c>
    </row>
    <row r="120" spans="2:6" ht="15.75">
      <c r="B120" s="17">
        <v>109</v>
      </c>
      <c r="C120" s="21">
        <f t="shared" si="12"/>
        <v>21935.44851015665</v>
      </c>
      <c r="D120" s="25">
        <f t="shared" si="13"/>
        <v>8389.531993231143</v>
      </c>
      <c r="E120" s="29">
        <f t="shared" si="14"/>
        <v>13545.916516925507</v>
      </c>
      <c r="F120" s="37">
        <f t="shared" si="15"/>
        <v>2279720.2319745035</v>
      </c>
    </row>
    <row r="121" spans="2:6" ht="15.75">
      <c r="B121" s="17">
        <v>110</v>
      </c>
      <c r="C121" s="21">
        <f t="shared" si="12"/>
        <v>21935.44851015665</v>
      </c>
      <c r="D121" s="25">
        <f t="shared" si="13"/>
        <v>8339.976515306724</v>
      </c>
      <c r="E121" s="29">
        <f t="shared" si="14"/>
        <v>13595.471994849926</v>
      </c>
      <c r="F121" s="37">
        <f t="shared" si="15"/>
        <v>2266124.7599796536</v>
      </c>
    </row>
    <row r="122" spans="2:6" ht="15.75">
      <c r="B122" s="17">
        <v>111</v>
      </c>
      <c r="C122" s="21">
        <f t="shared" si="12"/>
        <v>21935.44851015665</v>
      </c>
      <c r="D122" s="25">
        <f t="shared" si="13"/>
        <v>8290.239746925565</v>
      </c>
      <c r="E122" s="29">
        <f t="shared" si="14"/>
        <v>13645.208763231085</v>
      </c>
      <c r="F122" s="37">
        <f t="shared" si="15"/>
        <v>2252479.5512164226</v>
      </c>
    </row>
    <row r="123" spans="2:6" ht="15.75">
      <c r="B123" s="17">
        <v>112</v>
      </c>
      <c r="C123" s="21">
        <f t="shared" si="12"/>
        <v>21935.44851015665</v>
      </c>
      <c r="D123" s="25">
        <f t="shared" si="13"/>
        <v>8240.321024866744</v>
      </c>
      <c r="E123" s="29">
        <f t="shared" si="14"/>
        <v>13695.127485289906</v>
      </c>
      <c r="F123" s="37">
        <f t="shared" si="15"/>
        <v>2238784.423731133</v>
      </c>
    </row>
    <row r="124" spans="2:6" ht="15.75">
      <c r="B124" s="17">
        <v>113</v>
      </c>
      <c r="C124" s="21">
        <f t="shared" si="12"/>
        <v>21935.44851015665</v>
      </c>
      <c r="D124" s="25">
        <f t="shared" si="13"/>
        <v>8190.21968348306</v>
      </c>
      <c r="E124" s="29">
        <f t="shared" si="14"/>
        <v>13745.228826673589</v>
      </c>
      <c r="F124" s="37">
        <f t="shared" si="15"/>
        <v>2225039.194904459</v>
      </c>
    </row>
    <row r="125" spans="2:6" ht="15.75">
      <c r="B125" s="17">
        <v>114</v>
      </c>
      <c r="C125" s="21">
        <f t="shared" si="12"/>
        <v>21935.44851015665</v>
      </c>
      <c r="D125" s="25">
        <f t="shared" si="13"/>
        <v>8139.935054692145</v>
      </c>
      <c r="E125" s="29">
        <f t="shared" si="14"/>
        <v>13795.513455464505</v>
      </c>
      <c r="F125" s="37">
        <f t="shared" si="15"/>
        <v>2211243.6814489947</v>
      </c>
    </row>
    <row r="126" spans="2:6" ht="15.75">
      <c r="B126" s="17">
        <v>115</v>
      </c>
      <c r="C126" s="21">
        <f t="shared" si="12"/>
        <v>21935.44851015665</v>
      </c>
      <c r="D126" s="25">
        <f t="shared" si="13"/>
        <v>8089.466467967572</v>
      </c>
      <c r="E126" s="29">
        <f t="shared" si="14"/>
        <v>13845.982042189078</v>
      </c>
      <c r="F126" s="37">
        <f t="shared" si="15"/>
        <v>2197397.6994068054</v>
      </c>
    </row>
    <row r="127" spans="2:6" ht="15.75">
      <c r="B127" s="17">
        <v>116</v>
      </c>
      <c r="C127" s="21">
        <f t="shared" si="12"/>
        <v>21935.44851015665</v>
      </c>
      <c r="D127" s="25">
        <f t="shared" si="13"/>
        <v>8038.813250329896</v>
      </c>
      <c r="E127" s="29">
        <f t="shared" si="14"/>
        <v>13896.635259826755</v>
      </c>
      <c r="F127" s="37">
        <f t="shared" si="15"/>
        <v>2183501.064146979</v>
      </c>
    </row>
    <row r="128" spans="2:6" ht="15.75">
      <c r="B128" s="17">
        <v>117</v>
      </c>
      <c r="C128" s="21">
        <f t="shared" si="12"/>
        <v>21935.44851015665</v>
      </c>
      <c r="D128" s="25">
        <f t="shared" si="13"/>
        <v>7987.974726337696</v>
      </c>
      <c r="E128" s="29">
        <f t="shared" si="14"/>
        <v>13947.473783818954</v>
      </c>
      <c r="F128" s="37">
        <f t="shared" si="15"/>
        <v>2169553.59036316</v>
      </c>
    </row>
    <row r="129" spans="2:6" ht="15.75">
      <c r="B129" s="17">
        <v>118</v>
      </c>
      <c r="C129" s="21">
        <f t="shared" si="12"/>
        <v>21935.44851015665</v>
      </c>
      <c r="D129" s="25">
        <f t="shared" si="13"/>
        <v>7936.9502180785585</v>
      </c>
      <c r="E129" s="29">
        <f t="shared" si="14"/>
        <v>13998.498292078091</v>
      </c>
      <c r="F129" s="37">
        <f t="shared" si="15"/>
        <v>2155555.0920710815</v>
      </c>
    </row>
    <row r="130" spans="2:6" ht="15.75">
      <c r="B130" s="17">
        <v>119</v>
      </c>
      <c r="C130" s="21">
        <f t="shared" si="12"/>
        <v>21935.44851015665</v>
      </c>
      <c r="D130" s="25">
        <f t="shared" si="13"/>
        <v>7885.7390451600395</v>
      </c>
      <c r="E130" s="29">
        <f t="shared" si="14"/>
        <v>14049.70946499661</v>
      </c>
      <c r="F130" s="37">
        <f t="shared" si="15"/>
        <v>2141505.382606085</v>
      </c>
    </row>
    <row r="131" spans="2:6" ht="15.75">
      <c r="B131" s="17">
        <v>120</v>
      </c>
      <c r="C131" s="21">
        <f t="shared" si="12"/>
        <v>21935.44851015665</v>
      </c>
      <c r="D131" s="25">
        <f t="shared" si="13"/>
        <v>7834.340524700592</v>
      </c>
      <c r="E131" s="29">
        <f t="shared" si="14"/>
        <v>14101.107985456058</v>
      </c>
      <c r="F131" s="37">
        <f t="shared" si="15"/>
        <v>2127404.274620629</v>
      </c>
    </row>
    <row r="132" spans="2:6" ht="15.75">
      <c r="B132" s="17">
        <v>121</v>
      </c>
      <c r="C132" s="21">
        <f t="shared" si="12"/>
        <v>21935.44851015665</v>
      </c>
      <c r="D132" s="25">
        <f aca="true" t="shared" si="16" ref="D132:D195">F131*$F$4/100</f>
        <v>7782.753971320466</v>
      </c>
      <c r="E132" s="29">
        <f aca="true" t="shared" si="17" ref="E132:E195">C132-D132</f>
        <v>14152.694538836184</v>
      </c>
      <c r="F132" s="37">
        <f aca="true" t="shared" si="18" ref="F132:F195">F131-E132</f>
        <v>2113251.5800817925</v>
      </c>
    </row>
    <row r="133" spans="2:6" ht="15.75">
      <c r="B133" s="17">
        <v>122</v>
      </c>
      <c r="C133" s="21">
        <f t="shared" si="12"/>
        <v>21935.44851015665</v>
      </c>
      <c r="D133" s="25">
        <f t="shared" si="16"/>
        <v>7730.978697132557</v>
      </c>
      <c r="E133" s="29">
        <f t="shared" si="17"/>
        <v>14204.469813024094</v>
      </c>
      <c r="F133" s="37">
        <f t="shared" si="18"/>
        <v>2099047.1102687684</v>
      </c>
    </row>
    <row r="134" spans="2:6" ht="15.75">
      <c r="B134" s="17">
        <v>123</v>
      </c>
      <c r="C134" s="21">
        <f t="shared" si="12"/>
        <v>21935.44851015665</v>
      </c>
      <c r="D134" s="25">
        <f t="shared" si="16"/>
        <v>7679.014011733243</v>
      </c>
      <c r="E134" s="29">
        <f t="shared" si="17"/>
        <v>14256.434498423407</v>
      </c>
      <c r="F134" s="37">
        <f t="shared" si="18"/>
        <v>2084790.675770345</v>
      </c>
    </row>
    <row r="135" spans="2:6" ht="15.75">
      <c r="B135" s="17">
        <v>124</v>
      </c>
      <c r="C135" s="21">
        <f t="shared" si="12"/>
        <v>21935.44851015665</v>
      </c>
      <c r="D135" s="25">
        <f t="shared" si="16"/>
        <v>7626.859222193178</v>
      </c>
      <c r="E135" s="29">
        <f t="shared" si="17"/>
        <v>14308.589287963472</v>
      </c>
      <c r="F135" s="37">
        <f t="shared" si="18"/>
        <v>2070482.0864823814</v>
      </c>
    </row>
    <row r="136" spans="2:6" ht="15.75">
      <c r="B136" s="17">
        <v>125</v>
      </c>
      <c r="C136" s="21">
        <f t="shared" si="12"/>
        <v>21935.44851015665</v>
      </c>
      <c r="D136" s="25">
        <f t="shared" si="16"/>
        <v>7574.5136330480445</v>
      </c>
      <c r="E136" s="29">
        <f t="shared" si="17"/>
        <v>14360.934877108604</v>
      </c>
      <c r="F136" s="37">
        <f t="shared" si="18"/>
        <v>2056121.151605273</v>
      </c>
    </row>
    <row r="137" spans="2:6" ht="15.75">
      <c r="B137" s="17">
        <v>126</v>
      </c>
      <c r="C137" s="21">
        <f t="shared" si="12"/>
        <v>21935.44851015665</v>
      </c>
      <c r="D137" s="25">
        <f t="shared" si="16"/>
        <v>7521.976546289288</v>
      </c>
      <c r="E137" s="29">
        <f t="shared" si="17"/>
        <v>14413.471963867361</v>
      </c>
      <c r="F137" s="37">
        <f t="shared" si="18"/>
        <v>2041707.6796414056</v>
      </c>
    </row>
    <row r="138" spans="2:6" ht="15.75">
      <c r="B138" s="17">
        <v>127</v>
      </c>
      <c r="C138" s="21">
        <f t="shared" si="12"/>
        <v>21935.44851015665</v>
      </c>
      <c r="D138" s="25">
        <f t="shared" si="16"/>
        <v>7469.247261354808</v>
      </c>
      <c r="E138" s="29">
        <f t="shared" si="17"/>
        <v>14466.20124880184</v>
      </c>
      <c r="F138" s="37">
        <f t="shared" si="18"/>
        <v>2027241.4783926038</v>
      </c>
    </row>
    <row r="139" spans="2:6" ht="15.75">
      <c r="B139" s="17">
        <v>128</v>
      </c>
      <c r="C139" s="21">
        <f t="shared" si="12"/>
        <v>21935.44851015665</v>
      </c>
      <c r="D139" s="25">
        <f t="shared" si="16"/>
        <v>7416.325075119608</v>
      </c>
      <c r="E139" s="29">
        <f t="shared" si="17"/>
        <v>14519.123435037041</v>
      </c>
      <c r="F139" s="37">
        <f t="shared" si="18"/>
        <v>2012722.3549575668</v>
      </c>
    </row>
    <row r="140" spans="2:6" ht="15.75">
      <c r="B140" s="17">
        <v>129</v>
      </c>
      <c r="C140" s="21">
        <f t="shared" si="12"/>
        <v>21935.44851015665</v>
      </c>
      <c r="D140" s="25">
        <f t="shared" si="16"/>
        <v>7363.20928188643</v>
      </c>
      <c r="E140" s="29">
        <f t="shared" si="17"/>
        <v>14572.23922827022</v>
      </c>
      <c r="F140" s="37">
        <f t="shared" si="18"/>
        <v>1998150.1157292966</v>
      </c>
    </row>
    <row r="141" spans="2:6" ht="15.75">
      <c r="B141" s="17">
        <v>130</v>
      </c>
      <c r="C141" s="21">
        <f t="shared" si="12"/>
        <v>21935.44851015665</v>
      </c>
      <c r="D141" s="25">
        <f t="shared" si="16"/>
        <v>7309.899173376342</v>
      </c>
      <c r="E141" s="29">
        <f t="shared" si="17"/>
        <v>14625.549336780306</v>
      </c>
      <c r="F141" s="37">
        <f t="shared" si="18"/>
        <v>1983524.5663925163</v>
      </c>
    </row>
    <row r="142" spans="2:6" ht="15.75">
      <c r="B142" s="17">
        <v>131</v>
      </c>
      <c r="C142" s="21">
        <f t="shared" si="12"/>
        <v>21935.44851015665</v>
      </c>
      <c r="D142" s="25">
        <f t="shared" si="16"/>
        <v>7256.394038719288</v>
      </c>
      <c r="E142" s="29">
        <f t="shared" si="17"/>
        <v>14679.054471437361</v>
      </c>
      <c r="F142" s="37">
        <f t="shared" si="18"/>
        <v>1968845.511921079</v>
      </c>
    </row>
    <row r="143" spans="2:6" ht="15.75">
      <c r="B143" s="17">
        <v>132</v>
      </c>
      <c r="C143" s="21">
        <f t="shared" si="12"/>
        <v>21935.44851015665</v>
      </c>
      <c r="D143" s="25">
        <f t="shared" si="16"/>
        <v>7202.693164444612</v>
      </c>
      <c r="E143" s="29">
        <f t="shared" si="17"/>
        <v>14732.755345712038</v>
      </c>
      <c r="F143" s="37">
        <f t="shared" si="18"/>
        <v>1954112.756575367</v>
      </c>
    </row>
    <row r="144" spans="2:6" ht="15.75">
      <c r="B144" s="17">
        <v>133</v>
      </c>
      <c r="C144" s="21">
        <f t="shared" si="12"/>
        <v>21935.44851015665</v>
      </c>
      <c r="D144" s="25">
        <f t="shared" si="16"/>
        <v>7148.79583447155</v>
      </c>
      <c r="E144" s="29">
        <f t="shared" si="17"/>
        <v>14786.6526756851</v>
      </c>
      <c r="F144" s="37">
        <f t="shared" si="18"/>
        <v>1939326.103899682</v>
      </c>
    </row>
    <row r="145" spans="2:6" ht="15.75">
      <c r="B145" s="17">
        <v>134</v>
      </c>
      <c r="C145" s="21">
        <f t="shared" si="12"/>
        <v>21935.44851015665</v>
      </c>
      <c r="D145" s="25">
        <f t="shared" si="16"/>
        <v>7094.70133009967</v>
      </c>
      <c r="E145" s="29">
        <f t="shared" si="17"/>
        <v>14840.74718005698</v>
      </c>
      <c r="F145" s="37">
        <f t="shared" si="18"/>
        <v>1924485.356719625</v>
      </c>
    </row>
    <row r="146" spans="2:6" ht="15.75">
      <c r="B146" s="17">
        <v>135</v>
      </c>
      <c r="C146" s="21">
        <f t="shared" si="12"/>
        <v>21935.44851015665</v>
      </c>
      <c r="D146" s="25">
        <f t="shared" si="16"/>
        <v>7040.408929999294</v>
      </c>
      <c r="E146" s="29">
        <f t="shared" si="17"/>
        <v>14895.039580157356</v>
      </c>
      <c r="F146" s="37">
        <f t="shared" si="18"/>
        <v>1909590.3171394677</v>
      </c>
    </row>
    <row r="147" spans="2:6" ht="15.75">
      <c r="B147" s="17">
        <v>136</v>
      </c>
      <c r="C147" s="21">
        <f t="shared" si="12"/>
        <v>21935.44851015665</v>
      </c>
      <c r="D147" s="25">
        <f t="shared" si="16"/>
        <v>6985.917910201885</v>
      </c>
      <c r="E147" s="29">
        <f t="shared" si="17"/>
        <v>14949.530599954764</v>
      </c>
      <c r="F147" s="37">
        <f t="shared" si="18"/>
        <v>1894640.786539513</v>
      </c>
    </row>
    <row r="148" spans="2:6" ht="15.75">
      <c r="B148" s="17">
        <v>137</v>
      </c>
      <c r="C148" s="21">
        <f t="shared" si="12"/>
        <v>21935.44851015665</v>
      </c>
      <c r="D148" s="25">
        <f t="shared" si="16"/>
        <v>6931.227544090383</v>
      </c>
      <c r="E148" s="29">
        <f t="shared" si="17"/>
        <v>15004.220966066267</v>
      </c>
      <c r="F148" s="37">
        <f t="shared" si="18"/>
        <v>1879636.5655734467</v>
      </c>
    </row>
    <row r="149" spans="2:6" ht="15.75">
      <c r="B149" s="17">
        <v>138</v>
      </c>
      <c r="C149" s="21">
        <f t="shared" si="12"/>
        <v>21935.44851015665</v>
      </c>
      <c r="D149" s="25">
        <f t="shared" si="16"/>
        <v>6876.337102389525</v>
      </c>
      <c r="E149" s="29">
        <f t="shared" si="17"/>
        <v>15059.111407767125</v>
      </c>
      <c r="F149" s="37">
        <f t="shared" si="18"/>
        <v>1864577.4541656796</v>
      </c>
    </row>
    <row r="150" spans="2:6" ht="15.75">
      <c r="B150" s="17">
        <v>139</v>
      </c>
      <c r="C150" s="21">
        <f t="shared" si="12"/>
        <v>21935.44851015665</v>
      </c>
      <c r="D150" s="25">
        <f t="shared" si="16"/>
        <v>6821.245853156111</v>
      </c>
      <c r="E150" s="29">
        <f t="shared" si="17"/>
        <v>15114.20265700054</v>
      </c>
      <c r="F150" s="37">
        <f t="shared" si="18"/>
        <v>1849463.251508679</v>
      </c>
    </row>
    <row r="151" spans="2:6" ht="15.75">
      <c r="B151" s="17">
        <v>140</v>
      </c>
      <c r="C151" s="21">
        <f t="shared" si="12"/>
        <v>21935.44851015665</v>
      </c>
      <c r="D151" s="25">
        <f t="shared" si="16"/>
        <v>6765.95306176925</v>
      </c>
      <c r="E151" s="29">
        <f t="shared" si="17"/>
        <v>15169.495448387399</v>
      </c>
      <c r="F151" s="37">
        <f t="shared" si="18"/>
        <v>1834293.7560602915</v>
      </c>
    </row>
    <row r="152" spans="2:6" ht="15.75">
      <c r="B152" s="17">
        <v>141</v>
      </c>
      <c r="C152" s="21">
        <f t="shared" si="12"/>
        <v>21935.44851015665</v>
      </c>
      <c r="D152" s="25">
        <f t="shared" si="16"/>
        <v>6710.457990920566</v>
      </c>
      <c r="E152" s="29">
        <f t="shared" si="17"/>
        <v>15224.990519236084</v>
      </c>
      <c r="F152" s="37">
        <f t="shared" si="18"/>
        <v>1819068.7655410555</v>
      </c>
    </row>
    <row r="153" spans="2:6" ht="15.75">
      <c r="B153" s="17">
        <v>142</v>
      </c>
      <c r="C153" s="21">
        <f t="shared" si="12"/>
        <v>21935.44851015665</v>
      </c>
      <c r="D153" s="25">
        <f t="shared" si="16"/>
        <v>6654.759900604361</v>
      </c>
      <c r="E153" s="29">
        <f t="shared" si="17"/>
        <v>15280.68860955229</v>
      </c>
      <c r="F153" s="37">
        <f t="shared" si="18"/>
        <v>1803788.0769315031</v>
      </c>
    </row>
    <row r="154" spans="2:6" ht="15.75">
      <c r="B154" s="17">
        <v>143</v>
      </c>
      <c r="C154" s="21">
        <f t="shared" si="12"/>
        <v>21935.44851015665</v>
      </c>
      <c r="D154" s="25">
        <f t="shared" si="16"/>
        <v>6598.858048107749</v>
      </c>
      <c r="E154" s="29">
        <f t="shared" si="17"/>
        <v>15336.590462048902</v>
      </c>
      <c r="F154" s="37">
        <f t="shared" si="18"/>
        <v>1788451.4864694541</v>
      </c>
    </row>
    <row r="155" spans="2:6" ht="15.75">
      <c r="B155" s="17">
        <v>144</v>
      </c>
      <c r="C155" s="21">
        <f t="shared" si="12"/>
        <v>21935.44851015665</v>
      </c>
      <c r="D155" s="25">
        <f t="shared" si="16"/>
        <v>6542.7516880007515</v>
      </c>
      <c r="E155" s="29">
        <f t="shared" si="17"/>
        <v>15392.696822155898</v>
      </c>
      <c r="F155" s="37">
        <f t="shared" si="18"/>
        <v>1773058.7896472982</v>
      </c>
    </row>
    <row r="156" spans="2:6" ht="15.75">
      <c r="B156" s="17">
        <v>145</v>
      </c>
      <c r="C156" s="21">
        <f t="shared" si="12"/>
        <v>21935.44851015665</v>
      </c>
      <c r="D156" s="25">
        <f t="shared" si="16"/>
        <v>6486.4400721263655</v>
      </c>
      <c r="E156" s="29">
        <f t="shared" si="17"/>
        <v>15449.008438030283</v>
      </c>
      <c r="F156" s="37">
        <f t="shared" si="18"/>
        <v>1757609.781209268</v>
      </c>
    </row>
    <row r="157" spans="2:6" ht="15.75">
      <c r="B157" s="17">
        <v>146</v>
      </c>
      <c r="C157" s="21">
        <f t="shared" si="12"/>
        <v>21935.44851015665</v>
      </c>
      <c r="D157" s="25">
        <f t="shared" si="16"/>
        <v>6429.922449590571</v>
      </c>
      <c r="E157" s="29">
        <f t="shared" si="17"/>
        <v>15505.526060566079</v>
      </c>
      <c r="F157" s="37">
        <f t="shared" si="18"/>
        <v>1742104.2551487018</v>
      </c>
    </row>
    <row r="158" spans="2:6" ht="15.75">
      <c r="B158" s="17">
        <v>147</v>
      </c>
      <c r="C158" s="21">
        <f t="shared" si="12"/>
        <v>21935.44851015665</v>
      </c>
      <c r="D158" s="25">
        <f t="shared" si="16"/>
        <v>6373.198066752333</v>
      </c>
      <c r="E158" s="29">
        <f t="shared" si="17"/>
        <v>15562.250443404317</v>
      </c>
      <c r="F158" s="37">
        <f t="shared" si="18"/>
        <v>1726542.0047052975</v>
      </c>
    </row>
    <row r="159" spans="2:6" ht="15.75">
      <c r="B159" s="17">
        <v>148</v>
      </c>
      <c r="C159" s="21">
        <f t="shared" si="12"/>
        <v>21935.44851015665</v>
      </c>
      <c r="D159" s="25">
        <f t="shared" si="16"/>
        <v>6316.266167213546</v>
      </c>
      <c r="E159" s="29">
        <f t="shared" si="17"/>
        <v>15619.182342943102</v>
      </c>
      <c r="F159" s="37">
        <f t="shared" si="18"/>
        <v>1710922.8223623545</v>
      </c>
    </row>
    <row r="160" spans="2:6" ht="15.75">
      <c r="B160" s="17">
        <v>149</v>
      </c>
      <c r="C160" s="21">
        <f t="shared" si="12"/>
        <v>21935.44851015665</v>
      </c>
      <c r="D160" s="25">
        <f t="shared" si="16"/>
        <v>6259.125991808945</v>
      </c>
      <c r="E160" s="29">
        <f t="shared" si="17"/>
        <v>15676.322518347704</v>
      </c>
      <c r="F160" s="37">
        <f t="shared" si="18"/>
        <v>1695246.4998440067</v>
      </c>
    </row>
    <row r="161" spans="2:6" ht="15.75">
      <c r="B161" s="17">
        <v>150</v>
      </c>
      <c r="C161" s="21">
        <f t="shared" si="12"/>
        <v>21935.44851015665</v>
      </c>
      <c r="D161" s="25">
        <f t="shared" si="16"/>
        <v>6201.77677859599</v>
      </c>
      <c r="E161" s="29">
        <f t="shared" si="17"/>
        <v>15733.671731560658</v>
      </c>
      <c r="F161" s="37">
        <f t="shared" si="18"/>
        <v>1679512.828112446</v>
      </c>
    </row>
    <row r="162" spans="2:6" ht="15.75">
      <c r="B162" s="17">
        <v>151</v>
      </c>
      <c r="C162" s="21">
        <f t="shared" si="12"/>
        <v>21935.44851015665</v>
      </c>
      <c r="D162" s="25">
        <f t="shared" si="16"/>
        <v>6144.217762844698</v>
      </c>
      <c r="E162" s="29">
        <f t="shared" si="17"/>
        <v>15791.23074731195</v>
      </c>
      <c r="F162" s="37">
        <f t="shared" si="18"/>
        <v>1663721.5973651342</v>
      </c>
    </row>
    <row r="163" spans="2:6" ht="15.75">
      <c r="B163" s="17">
        <v>152</v>
      </c>
      <c r="C163" s="21">
        <f t="shared" si="12"/>
        <v>21935.44851015665</v>
      </c>
      <c r="D163" s="25">
        <f t="shared" si="16"/>
        <v>6086.448177027449</v>
      </c>
      <c r="E163" s="29">
        <f t="shared" si="17"/>
        <v>15849.000333129201</v>
      </c>
      <c r="F163" s="37">
        <f t="shared" si="18"/>
        <v>1647872.597032005</v>
      </c>
    </row>
    <row r="164" spans="2:6" ht="15.75">
      <c r="B164" s="17">
        <v>153</v>
      </c>
      <c r="C164" s="21">
        <f t="shared" si="12"/>
        <v>21935.44851015665</v>
      </c>
      <c r="D164" s="25">
        <f t="shared" si="16"/>
        <v>6028.467250808751</v>
      </c>
      <c r="E164" s="29">
        <f t="shared" si="17"/>
        <v>15906.9812593479</v>
      </c>
      <c r="F164" s="37">
        <f t="shared" si="18"/>
        <v>1631965.615772657</v>
      </c>
    </row>
    <row r="165" spans="2:6" ht="15.75">
      <c r="B165" s="17">
        <v>154</v>
      </c>
      <c r="C165" s="21">
        <f t="shared" si="12"/>
        <v>21935.44851015665</v>
      </c>
      <c r="D165" s="25">
        <f t="shared" si="16"/>
        <v>5970.27421103497</v>
      </c>
      <c r="E165" s="29">
        <f t="shared" si="17"/>
        <v>15965.17429912168</v>
      </c>
      <c r="F165" s="37">
        <f t="shared" si="18"/>
        <v>1616000.4414735355</v>
      </c>
    </row>
    <row r="166" spans="2:6" ht="15.75">
      <c r="B166" s="17">
        <v>155</v>
      </c>
      <c r="C166" s="21">
        <f t="shared" si="12"/>
        <v>21935.44851015665</v>
      </c>
      <c r="D166" s="25">
        <f t="shared" si="16"/>
        <v>5911.868281724016</v>
      </c>
      <c r="E166" s="29">
        <f t="shared" si="17"/>
        <v>16023.580228432635</v>
      </c>
      <c r="F166" s="37">
        <f t="shared" si="18"/>
        <v>1599976.861245103</v>
      </c>
    </row>
    <row r="167" spans="2:6" ht="15.75">
      <c r="B167" s="17">
        <v>156</v>
      </c>
      <c r="C167" s="21">
        <f t="shared" si="12"/>
        <v>21935.44851015665</v>
      </c>
      <c r="D167" s="25">
        <f t="shared" si="16"/>
        <v>5853.248684055001</v>
      </c>
      <c r="E167" s="29">
        <f t="shared" si="17"/>
        <v>16082.199826101649</v>
      </c>
      <c r="F167" s="37">
        <f t="shared" si="18"/>
        <v>1583894.6614190014</v>
      </c>
    </row>
    <row r="168" spans="2:6" ht="15.75">
      <c r="B168" s="17">
        <v>157</v>
      </c>
      <c r="C168" s="21">
        <f t="shared" si="12"/>
        <v>21935.44851015665</v>
      </c>
      <c r="D168" s="25">
        <f t="shared" si="16"/>
        <v>5794.414636357846</v>
      </c>
      <c r="E168" s="29">
        <f t="shared" si="17"/>
        <v>16141.033873798804</v>
      </c>
      <c r="F168" s="37">
        <f t="shared" si="18"/>
        <v>1567753.6275452026</v>
      </c>
    </row>
    <row r="169" spans="2:6" ht="15.75">
      <c r="B169" s="17">
        <v>158</v>
      </c>
      <c r="C169" s="21">
        <f t="shared" si="12"/>
        <v>21935.44851015665</v>
      </c>
      <c r="D169" s="25">
        <f t="shared" si="16"/>
        <v>5735.365354102865</v>
      </c>
      <c r="E169" s="29">
        <f t="shared" si="17"/>
        <v>16200.083156053784</v>
      </c>
      <c r="F169" s="37">
        <f t="shared" si="18"/>
        <v>1551553.544389149</v>
      </c>
    </row>
    <row r="170" spans="2:6" ht="15.75">
      <c r="B170" s="17">
        <v>159</v>
      </c>
      <c r="C170" s="21">
        <f t="shared" si="12"/>
        <v>21935.44851015665</v>
      </c>
      <c r="D170" s="25">
        <f t="shared" si="16"/>
        <v>5676.100049890303</v>
      </c>
      <c r="E170" s="29">
        <f t="shared" si="17"/>
        <v>16259.348460266347</v>
      </c>
      <c r="F170" s="37">
        <f t="shared" si="18"/>
        <v>1535294.1959288826</v>
      </c>
    </row>
    <row r="171" spans="2:6" ht="15.75">
      <c r="B171" s="17">
        <v>160</v>
      </c>
      <c r="C171" s="21">
        <f t="shared" si="12"/>
        <v>21935.44851015665</v>
      </c>
      <c r="D171" s="25">
        <f t="shared" si="16"/>
        <v>5616.6179334398275</v>
      </c>
      <c r="E171" s="29">
        <f t="shared" si="17"/>
        <v>16318.830576716822</v>
      </c>
      <c r="F171" s="37">
        <f t="shared" si="18"/>
        <v>1518975.3653521657</v>
      </c>
    </row>
    <row r="172" spans="2:6" ht="15.75">
      <c r="B172" s="17">
        <v>161</v>
      </c>
      <c r="C172" s="21">
        <f aca="true" t="shared" si="19" ref="C172:C235">$C$3/$E$8</f>
        <v>21935.44851015665</v>
      </c>
      <c r="D172" s="25">
        <f t="shared" si="16"/>
        <v>5556.918211580005</v>
      </c>
      <c r="E172" s="29">
        <f t="shared" si="17"/>
        <v>16378.530298576645</v>
      </c>
      <c r="F172" s="37">
        <f t="shared" si="18"/>
        <v>1502596.835053589</v>
      </c>
    </row>
    <row r="173" spans="2:6" ht="15.75">
      <c r="B173" s="17">
        <v>162</v>
      </c>
      <c r="C173" s="21">
        <f t="shared" si="19"/>
        <v>21935.44851015665</v>
      </c>
      <c r="D173" s="25">
        <f t="shared" si="16"/>
        <v>5497.000088237713</v>
      </c>
      <c r="E173" s="29">
        <f t="shared" si="17"/>
        <v>16438.448421918936</v>
      </c>
      <c r="F173" s="37">
        <f t="shared" si="18"/>
        <v>1486158.38663167</v>
      </c>
    </row>
    <row r="174" spans="2:6" ht="15.75">
      <c r="B174" s="17">
        <v>163</v>
      </c>
      <c r="C174" s="21">
        <f t="shared" si="19"/>
        <v>21935.44851015665</v>
      </c>
      <c r="D174" s="25">
        <f t="shared" si="16"/>
        <v>5436.862764427526</v>
      </c>
      <c r="E174" s="29">
        <f t="shared" si="17"/>
        <v>16498.585745729124</v>
      </c>
      <c r="F174" s="37">
        <f t="shared" si="18"/>
        <v>1469659.800885941</v>
      </c>
    </row>
    <row r="175" spans="2:6" ht="15.75">
      <c r="B175" s="17">
        <v>164</v>
      </c>
      <c r="C175" s="21">
        <f t="shared" si="19"/>
        <v>21935.44851015665</v>
      </c>
      <c r="D175" s="25">
        <f t="shared" si="16"/>
        <v>5376.505438241067</v>
      </c>
      <c r="E175" s="29">
        <f t="shared" si="17"/>
        <v>16558.943071915583</v>
      </c>
      <c r="F175" s="37">
        <f t="shared" si="18"/>
        <v>1453100.8578140254</v>
      </c>
    </row>
    <row r="176" spans="2:6" ht="15.75">
      <c r="B176" s="17">
        <v>165</v>
      </c>
      <c r="C176" s="21">
        <f t="shared" si="19"/>
        <v>21935.44851015665</v>
      </c>
      <c r="D176" s="25">
        <f t="shared" si="16"/>
        <v>5315.927304836309</v>
      </c>
      <c r="E176" s="29">
        <f t="shared" si="17"/>
        <v>16619.52120532034</v>
      </c>
      <c r="F176" s="37">
        <f t="shared" si="18"/>
        <v>1436481.336608705</v>
      </c>
    </row>
    <row r="177" spans="2:6" ht="15.75">
      <c r="B177" s="17">
        <v>166</v>
      </c>
      <c r="C177" s="21">
        <f t="shared" si="19"/>
        <v>21935.44851015665</v>
      </c>
      <c r="D177" s="25">
        <f t="shared" si="16"/>
        <v>5255.127556426845</v>
      </c>
      <c r="E177" s="29">
        <f t="shared" si="17"/>
        <v>16680.320953729803</v>
      </c>
      <c r="F177" s="37">
        <f t="shared" si="18"/>
        <v>1419801.0156549753</v>
      </c>
    </row>
    <row r="178" spans="2:6" ht="15.75">
      <c r="B178" s="17">
        <v>167</v>
      </c>
      <c r="C178" s="21">
        <f t="shared" si="19"/>
        <v>21935.44851015665</v>
      </c>
      <c r="D178" s="25">
        <f t="shared" si="16"/>
        <v>5194.105382271117</v>
      </c>
      <c r="E178" s="29">
        <f t="shared" si="17"/>
        <v>16741.34312788553</v>
      </c>
      <c r="F178" s="37">
        <f t="shared" si="18"/>
        <v>1403059.6725270897</v>
      </c>
    </row>
    <row r="179" spans="2:6" ht="15.75">
      <c r="B179" s="17">
        <v>168</v>
      </c>
      <c r="C179" s="21">
        <f t="shared" si="19"/>
        <v>21935.44851015665</v>
      </c>
      <c r="D179" s="25">
        <f t="shared" si="16"/>
        <v>5132.859968661603</v>
      </c>
      <c r="E179" s="29">
        <f t="shared" si="17"/>
        <v>16802.588541495046</v>
      </c>
      <c r="F179" s="37">
        <f t="shared" si="18"/>
        <v>1386257.0839855946</v>
      </c>
    </row>
    <row r="180" spans="2:6" ht="15.75">
      <c r="B180" s="17">
        <v>169</v>
      </c>
      <c r="C180" s="21">
        <f t="shared" si="19"/>
        <v>21935.44851015665</v>
      </c>
      <c r="D180" s="25">
        <f t="shared" si="16"/>
        <v>5071.390498913966</v>
      </c>
      <c r="E180" s="29">
        <f t="shared" si="17"/>
        <v>16864.058011242683</v>
      </c>
      <c r="F180" s="37">
        <f t="shared" si="18"/>
        <v>1369393.025974352</v>
      </c>
    </row>
    <row r="181" spans="2:6" ht="15.75">
      <c r="B181" s="17">
        <v>170</v>
      </c>
      <c r="C181" s="21">
        <f t="shared" si="19"/>
        <v>21935.44851015665</v>
      </c>
      <c r="D181" s="25">
        <f t="shared" si="16"/>
        <v>5009.696153356171</v>
      </c>
      <c r="E181" s="29">
        <f t="shared" si="17"/>
        <v>16925.75235680048</v>
      </c>
      <c r="F181" s="37">
        <f t="shared" si="18"/>
        <v>1352467.2736175514</v>
      </c>
    </row>
    <row r="182" spans="2:6" ht="15.75">
      <c r="B182" s="17">
        <v>171</v>
      </c>
      <c r="C182" s="21">
        <f t="shared" si="19"/>
        <v>21935.44851015665</v>
      </c>
      <c r="D182" s="25">
        <f t="shared" si="16"/>
        <v>4947.776109317541</v>
      </c>
      <c r="E182" s="29">
        <f t="shared" si="17"/>
        <v>16987.67240083911</v>
      </c>
      <c r="F182" s="37">
        <f t="shared" si="18"/>
        <v>1335479.6012167123</v>
      </c>
    </row>
    <row r="183" spans="2:6" ht="15.75">
      <c r="B183" s="17">
        <v>172</v>
      </c>
      <c r="C183" s="21">
        <f t="shared" si="19"/>
        <v>21935.44851015665</v>
      </c>
      <c r="D183" s="25">
        <f t="shared" si="16"/>
        <v>4885.629541117805</v>
      </c>
      <c r="E183" s="29">
        <f t="shared" si="17"/>
        <v>17049.818969038846</v>
      </c>
      <c r="F183" s="37">
        <f t="shared" si="18"/>
        <v>1318429.7822476735</v>
      </c>
    </row>
    <row r="184" spans="2:6" ht="15.75">
      <c r="B184" s="17">
        <v>173</v>
      </c>
      <c r="C184" s="21">
        <f t="shared" si="19"/>
        <v>21935.44851015665</v>
      </c>
      <c r="D184" s="25">
        <f t="shared" si="16"/>
        <v>4823.255620056072</v>
      </c>
      <c r="E184" s="29">
        <f t="shared" si="17"/>
        <v>17112.192890100578</v>
      </c>
      <c r="F184" s="37">
        <f t="shared" si="18"/>
        <v>1301317.5893575728</v>
      </c>
    </row>
    <row r="185" spans="2:6" ht="15.75">
      <c r="B185" s="17">
        <v>174</v>
      </c>
      <c r="C185" s="21">
        <f t="shared" si="19"/>
        <v>21935.44851015665</v>
      </c>
      <c r="D185" s="25">
        <f t="shared" si="16"/>
        <v>4760.653514399787</v>
      </c>
      <c r="E185" s="29">
        <f t="shared" si="17"/>
        <v>17174.794995756863</v>
      </c>
      <c r="F185" s="37">
        <f t="shared" si="18"/>
        <v>1284142.794361816</v>
      </c>
    </row>
    <row r="186" spans="2:6" ht="15.75">
      <c r="B186" s="17">
        <v>175</v>
      </c>
      <c r="C186" s="21">
        <f t="shared" si="19"/>
        <v>21935.44851015665</v>
      </c>
      <c r="D186" s="25">
        <f t="shared" si="16"/>
        <v>4697.822389373643</v>
      </c>
      <c r="E186" s="29">
        <f t="shared" si="17"/>
        <v>17237.626120783007</v>
      </c>
      <c r="F186" s="37">
        <f t="shared" si="18"/>
        <v>1266905.168241033</v>
      </c>
    </row>
    <row r="187" spans="2:6" ht="15.75">
      <c r="B187" s="17">
        <v>176</v>
      </c>
      <c r="C187" s="21">
        <f t="shared" si="19"/>
        <v>21935.44851015665</v>
      </c>
      <c r="D187" s="25">
        <f t="shared" si="16"/>
        <v>4634.761407148446</v>
      </c>
      <c r="E187" s="29">
        <f t="shared" si="17"/>
        <v>17300.687103008204</v>
      </c>
      <c r="F187" s="37">
        <f t="shared" si="18"/>
        <v>1249604.481138025</v>
      </c>
    </row>
    <row r="188" spans="2:6" ht="15.75">
      <c r="B188" s="17">
        <v>177</v>
      </c>
      <c r="C188" s="21">
        <f t="shared" si="19"/>
        <v>21935.44851015665</v>
      </c>
      <c r="D188" s="25">
        <f t="shared" si="16"/>
        <v>4571.469726829941</v>
      </c>
      <c r="E188" s="29">
        <f t="shared" si="17"/>
        <v>17363.97878332671</v>
      </c>
      <c r="F188" s="37">
        <f t="shared" si="18"/>
        <v>1232240.5023546983</v>
      </c>
    </row>
    <row r="189" spans="2:6" ht="15.75">
      <c r="B189" s="17">
        <v>178</v>
      </c>
      <c r="C189" s="21">
        <f t="shared" si="19"/>
        <v>21935.44851015665</v>
      </c>
      <c r="D189" s="25">
        <f t="shared" si="16"/>
        <v>4507.946504447604</v>
      </c>
      <c r="E189" s="29">
        <f t="shared" si="17"/>
        <v>17427.502005709044</v>
      </c>
      <c r="F189" s="37">
        <f t="shared" si="18"/>
        <v>1214813.0003489892</v>
      </c>
    </row>
    <row r="190" spans="2:6" ht="15.75">
      <c r="B190" s="17">
        <v>179</v>
      </c>
      <c r="C190" s="21">
        <f t="shared" si="19"/>
        <v>21935.44851015665</v>
      </c>
      <c r="D190" s="25">
        <f t="shared" si="16"/>
        <v>4444.190892943385</v>
      </c>
      <c r="E190" s="29">
        <f t="shared" si="17"/>
        <v>17491.257617213265</v>
      </c>
      <c r="F190" s="37">
        <f t="shared" si="18"/>
        <v>1197321.7427317759</v>
      </c>
    </row>
    <row r="191" spans="2:6" ht="15.75">
      <c r="B191" s="17">
        <v>180</v>
      </c>
      <c r="C191" s="21">
        <f t="shared" si="19"/>
        <v>21935.44851015665</v>
      </c>
      <c r="D191" s="25">
        <f t="shared" si="16"/>
        <v>4380.202042160413</v>
      </c>
      <c r="E191" s="29">
        <f t="shared" si="17"/>
        <v>17555.246467996236</v>
      </c>
      <c r="F191" s="37">
        <f t="shared" si="18"/>
        <v>1179766.4962637797</v>
      </c>
    </row>
    <row r="192" spans="2:6" ht="15.75">
      <c r="B192" s="17">
        <v>181</v>
      </c>
      <c r="C192" s="21">
        <f t="shared" si="19"/>
        <v>21935.44851015665</v>
      </c>
      <c r="D192" s="25">
        <f t="shared" si="16"/>
        <v>4315.97909883166</v>
      </c>
      <c r="E192" s="29">
        <f t="shared" si="17"/>
        <v>17619.46941132499</v>
      </c>
      <c r="F192" s="37">
        <f t="shared" si="18"/>
        <v>1162147.0268524548</v>
      </c>
    </row>
    <row r="193" spans="2:6" ht="15.75">
      <c r="B193" s="17">
        <v>182</v>
      </c>
      <c r="C193" s="21">
        <f t="shared" si="19"/>
        <v>21935.44851015665</v>
      </c>
      <c r="D193" s="25">
        <f t="shared" si="16"/>
        <v>4251.521206568564</v>
      </c>
      <c r="E193" s="29">
        <f t="shared" si="17"/>
        <v>17683.927303588087</v>
      </c>
      <c r="F193" s="37">
        <f t="shared" si="18"/>
        <v>1144463.0995488667</v>
      </c>
    </row>
    <row r="194" spans="2:6" ht="15.75">
      <c r="B194" s="17">
        <v>183</v>
      </c>
      <c r="C194" s="21">
        <f t="shared" si="19"/>
        <v>21935.44851015665</v>
      </c>
      <c r="D194" s="25">
        <f t="shared" si="16"/>
        <v>4186.827505849604</v>
      </c>
      <c r="E194" s="29">
        <f t="shared" si="17"/>
        <v>17748.621004307046</v>
      </c>
      <c r="F194" s="37">
        <f t="shared" si="18"/>
        <v>1126714.4785445598</v>
      </c>
    </row>
    <row r="195" spans="2:6" ht="15.75">
      <c r="B195" s="17">
        <v>184</v>
      </c>
      <c r="C195" s="21">
        <f t="shared" si="19"/>
        <v>21935.44851015665</v>
      </c>
      <c r="D195" s="25">
        <f t="shared" si="16"/>
        <v>4121.897134008847</v>
      </c>
      <c r="E195" s="29">
        <f t="shared" si="17"/>
        <v>17813.551376147803</v>
      </c>
      <c r="F195" s="37">
        <f t="shared" si="18"/>
        <v>1108900.927168412</v>
      </c>
    </row>
    <row r="196" spans="2:6" ht="15.75">
      <c r="B196" s="17">
        <v>185</v>
      </c>
      <c r="C196" s="21">
        <f t="shared" si="19"/>
        <v>21935.44851015665</v>
      </c>
      <c r="D196" s="25">
        <f aca="true" t="shared" si="20" ref="D196:D251">F195*$F$4/100</f>
        <v>4056.7292252244397</v>
      </c>
      <c r="E196" s="29">
        <f aca="true" t="shared" si="21" ref="E196:E251">C196-D196</f>
        <v>17878.71928493221</v>
      </c>
      <c r="F196" s="37">
        <f aca="true" t="shared" si="22" ref="F196:F251">F195-E196</f>
        <v>1091022.2078834798</v>
      </c>
    </row>
    <row r="197" spans="2:6" ht="15.75">
      <c r="B197" s="17">
        <v>186</v>
      </c>
      <c r="C197" s="21">
        <f t="shared" si="19"/>
        <v>21935.44851015665</v>
      </c>
      <c r="D197" s="25">
        <f t="shared" si="20"/>
        <v>3991.3229105070627</v>
      </c>
      <c r="E197" s="29">
        <f t="shared" si="21"/>
        <v>17944.125599649586</v>
      </c>
      <c r="F197" s="37">
        <f t="shared" si="22"/>
        <v>1073078.0822838303</v>
      </c>
    </row>
    <row r="198" spans="2:6" ht="15.75">
      <c r="B198" s="17">
        <v>187</v>
      </c>
      <c r="C198" s="21">
        <f t="shared" si="19"/>
        <v>21935.44851015665</v>
      </c>
      <c r="D198" s="25">
        <f t="shared" si="20"/>
        <v>3925.6773176883453</v>
      </c>
      <c r="E198" s="29">
        <f t="shared" si="21"/>
        <v>18009.771192468303</v>
      </c>
      <c r="F198" s="37">
        <f t="shared" si="22"/>
        <v>1055068.311091362</v>
      </c>
    </row>
    <row r="199" spans="2:6" ht="15.75">
      <c r="B199" s="17">
        <v>188</v>
      </c>
      <c r="C199" s="21">
        <f t="shared" si="19"/>
        <v>21935.44851015665</v>
      </c>
      <c r="D199" s="25">
        <f t="shared" si="20"/>
        <v>3859.7915714092323</v>
      </c>
      <c r="E199" s="29">
        <f t="shared" si="21"/>
        <v>18075.656938747416</v>
      </c>
      <c r="F199" s="37">
        <f t="shared" si="22"/>
        <v>1036992.6541526146</v>
      </c>
    </row>
    <row r="200" spans="2:6" ht="15.75">
      <c r="B200" s="17">
        <v>189</v>
      </c>
      <c r="C200" s="21">
        <f t="shared" si="19"/>
        <v>21935.44851015665</v>
      </c>
      <c r="D200" s="25">
        <f t="shared" si="20"/>
        <v>3793.664793108315</v>
      </c>
      <c r="E200" s="29">
        <f t="shared" si="21"/>
        <v>18141.783717048336</v>
      </c>
      <c r="F200" s="37">
        <f t="shared" si="22"/>
        <v>1018850.8704355663</v>
      </c>
    </row>
    <row r="201" spans="2:6" ht="15.75">
      <c r="B201" s="17">
        <v>190</v>
      </c>
      <c r="C201" s="21">
        <f t="shared" si="19"/>
        <v>21935.44851015665</v>
      </c>
      <c r="D201" s="25">
        <f t="shared" si="20"/>
        <v>3727.296101010113</v>
      </c>
      <c r="E201" s="29">
        <f t="shared" si="21"/>
        <v>18208.152409146536</v>
      </c>
      <c r="F201" s="37">
        <f t="shared" si="22"/>
        <v>1000642.7180264198</v>
      </c>
    </row>
    <row r="202" spans="2:6" ht="15.75">
      <c r="B202" s="17">
        <v>191</v>
      </c>
      <c r="C202" s="21">
        <f t="shared" si="19"/>
        <v>21935.44851015665</v>
      </c>
      <c r="D202" s="25">
        <f t="shared" si="20"/>
        <v>3660.6846101133183</v>
      </c>
      <c r="E202" s="29">
        <f t="shared" si="21"/>
        <v>18274.76390004333</v>
      </c>
      <c r="F202" s="37">
        <f t="shared" si="22"/>
        <v>982367.9541263764</v>
      </c>
    </row>
    <row r="203" spans="2:6" ht="15.75">
      <c r="B203" s="17">
        <v>192</v>
      </c>
      <c r="C203" s="21">
        <f t="shared" si="19"/>
        <v>21935.44851015665</v>
      </c>
      <c r="D203" s="25">
        <f t="shared" si="20"/>
        <v>3593.8294321789936</v>
      </c>
      <c r="E203" s="29">
        <f t="shared" si="21"/>
        <v>18341.619077977655</v>
      </c>
      <c r="F203" s="37">
        <f t="shared" si="22"/>
        <v>964026.3350483988</v>
      </c>
    </row>
    <row r="204" spans="2:6" ht="15.75">
      <c r="B204" s="17">
        <v>193</v>
      </c>
      <c r="C204" s="21">
        <f t="shared" si="19"/>
        <v>21935.44851015665</v>
      </c>
      <c r="D204" s="25">
        <f t="shared" si="20"/>
        <v>3526.729675718725</v>
      </c>
      <c r="E204" s="29">
        <f t="shared" si="21"/>
        <v>18408.718834437925</v>
      </c>
      <c r="F204" s="37">
        <f t="shared" si="22"/>
        <v>945617.6162139609</v>
      </c>
    </row>
    <row r="205" spans="2:6" ht="15.75">
      <c r="B205" s="17">
        <v>194</v>
      </c>
      <c r="C205" s="21">
        <f t="shared" si="19"/>
        <v>21935.44851015665</v>
      </c>
      <c r="D205" s="25">
        <f t="shared" si="20"/>
        <v>3459.38444598274</v>
      </c>
      <c r="E205" s="29">
        <f t="shared" si="21"/>
        <v>18476.06406417391</v>
      </c>
      <c r="F205" s="37">
        <f t="shared" si="22"/>
        <v>927141.552149787</v>
      </c>
    </row>
    <row r="206" spans="2:6" ht="15.75">
      <c r="B206" s="17">
        <v>195</v>
      </c>
      <c r="C206" s="21">
        <f t="shared" si="19"/>
        <v>21935.44851015665</v>
      </c>
      <c r="D206" s="25">
        <f t="shared" si="20"/>
        <v>3391.79284494797</v>
      </c>
      <c r="E206" s="29">
        <f t="shared" si="21"/>
        <v>18543.65566520868</v>
      </c>
      <c r="F206" s="37">
        <f t="shared" si="22"/>
        <v>908597.8964845783</v>
      </c>
    </row>
    <row r="207" spans="2:6" ht="15.75">
      <c r="B207" s="17">
        <v>196</v>
      </c>
      <c r="C207" s="21">
        <f t="shared" si="19"/>
        <v>21935.44851015665</v>
      </c>
      <c r="D207" s="25">
        <f t="shared" si="20"/>
        <v>3323.9539713060817</v>
      </c>
      <c r="E207" s="29">
        <f t="shared" si="21"/>
        <v>18611.49453885057</v>
      </c>
      <c r="F207" s="37">
        <f t="shared" si="22"/>
        <v>889986.4019457276</v>
      </c>
    </row>
    <row r="208" spans="2:6" ht="15.75">
      <c r="B208" s="17">
        <v>197</v>
      </c>
      <c r="C208" s="21">
        <f t="shared" si="19"/>
        <v>21935.44851015665</v>
      </c>
      <c r="D208" s="25">
        <f t="shared" si="20"/>
        <v>3255.866920451453</v>
      </c>
      <c r="E208" s="29">
        <f t="shared" si="21"/>
        <v>18679.581589705198</v>
      </c>
      <c r="F208" s="37">
        <f t="shared" si="22"/>
        <v>871306.8203560225</v>
      </c>
    </row>
    <row r="209" spans="2:6" ht="15.75">
      <c r="B209" s="17">
        <v>198</v>
      </c>
      <c r="C209" s="21">
        <f t="shared" si="19"/>
        <v>21935.44851015665</v>
      </c>
      <c r="D209" s="25">
        <f t="shared" si="20"/>
        <v>3187.530784469115</v>
      </c>
      <c r="E209" s="29">
        <f t="shared" si="21"/>
        <v>18747.917725687534</v>
      </c>
      <c r="F209" s="37">
        <f t="shared" si="22"/>
        <v>852558.902630335</v>
      </c>
    </row>
    <row r="210" spans="2:6" ht="15.75">
      <c r="B210" s="17">
        <v>199</v>
      </c>
      <c r="C210" s="21">
        <f t="shared" si="19"/>
        <v>21935.44851015665</v>
      </c>
      <c r="D210" s="25">
        <f t="shared" si="20"/>
        <v>3118.9446521226414</v>
      </c>
      <c r="E210" s="29">
        <f t="shared" si="21"/>
        <v>18816.503858034008</v>
      </c>
      <c r="F210" s="37">
        <f t="shared" si="22"/>
        <v>833742.3987723009</v>
      </c>
    </row>
    <row r="211" spans="2:6" ht="15.75">
      <c r="B211" s="17">
        <v>200</v>
      </c>
      <c r="C211" s="21">
        <f t="shared" si="19"/>
        <v>21935.44851015665</v>
      </c>
      <c r="D211" s="25">
        <f t="shared" si="20"/>
        <v>3050.1076088420004</v>
      </c>
      <c r="E211" s="29">
        <f t="shared" si="21"/>
        <v>18885.34090131465</v>
      </c>
      <c r="F211" s="37">
        <f t="shared" si="22"/>
        <v>814857.0578709863</v>
      </c>
    </row>
    <row r="212" spans="2:6" ht="15.75">
      <c r="B212" s="17">
        <v>201</v>
      </c>
      <c r="C212" s="21">
        <f t="shared" si="19"/>
        <v>21935.44851015665</v>
      </c>
      <c r="D212" s="25">
        <f t="shared" si="20"/>
        <v>2981.018736711358</v>
      </c>
      <c r="E212" s="29">
        <f t="shared" si="21"/>
        <v>18954.429773445292</v>
      </c>
      <c r="F212" s="37">
        <f t="shared" si="22"/>
        <v>795902.628097541</v>
      </c>
    </row>
    <row r="213" spans="2:6" ht="15.75">
      <c r="B213" s="17">
        <v>202</v>
      </c>
      <c r="C213" s="21">
        <f t="shared" si="19"/>
        <v>21935.44851015665</v>
      </c>
      <c r="D213" s="25">
        <f t="shared" si="20"/>
        <v>2911.6771144568374</v>
      </c>
      <c r="E213" s="29">
        <f t="shared" si="21"/>
        <v>19023.771395699812</v>
      </c>
      <c r="F213" s="37">
        <f t="shared" si="22"/>
        <v>776878.8567018412</v>
      </c>
    </row>
    <row r="214" spans="2:6" ht="15.75">
      <c r="B214" s="17">
        <v>203</v>
      </c>
      <c r="C214" s="21">
        <f t="shared" si="19"/>
        <v>21935.44851015665</v>
      </c>
      <c r="D214" s="25">
        <f t="shared" si="20"/>
        <v>2842.0818174342357</v>
      </c>
      <c r="E214" s="29">
        <f t="shared" si="21"/>
        <v>19093.366692722415</v>
      </c>
      <c r="F214" s="37">
        <f t="shared" si="22"/>
        <v>757785.4900091188</v>
      </c>
    </row>
    <row r="215" spans="2:6" ht="15.75">
      <c r="B215" s="17">
        <v>204</v>
      </c>
      <c r="C215" s="21">
        <f t="shared" si="19"/>
        <v>21935.44851015665</v>
      </c>
      <c r="D215" s="25">
        <f t="shared" si="20"/>
        <v>2772.2319176166925</v>
      </c>
      <c r="E215" s="29">
        <f t="shared" si="21"/>
        <v>19163.216592539957</v>
      </c>
      <c r="F215" s="37">
        <f t="shared" si="22"/>
        <v>738622.2734165789</v>
      </c>
    </row>
    <row r="216" spans="2:6" ht="15.75">
      <c r="B216" s="17">
        <v>205</v>
      </c>
      <c r="C216" s="21">
        <f t="shared" si="19"/>
        <v>21935.44851015665</v>
      </c>
      <c r="D216" s="25">
        <f t="shared" si="20"/>
        <v>2702.1264835823176</v>
      </c>
      <c r="E216" s="29">
        <f t="shared" si="21"/>
        <v>19233.322026574333</v>
      </c>
      <c r="F216" s="37">
        <f t="shared" si="22"/>
        <v>719388.9513900046</v>
      </c>
    </row>
    <row r="217" spans="2:6" ht="15.75">
      <c r="B217" s="17">
        <v>206</v>
      </c>
      <c r="C217" s="21">
        <f t="shared" si="19"/>
        <v>21935.44851015665</v>
      </c>
      <c r="D217" s="25">
        <f t="shared" si="20"/>
        <v>2631.764580501767</v>
      </c>
      <c r="E217" s="29">
        <f t="shared" si="21"/>
        <v>19303.683929654882</v>
      </c>
      <c r="F217" s="37">
        <f t="shared" si="22"/>
        <v>700085.2674603497</v>
      </c>
    </row>
    <row r="218" spans="2:6" ht="15.75">
      <c r="B218" s="17">
        <v>207</v>
      </c>
      <c r="C218" s="21">
        <f t="shared" si="19"/>
        <v>21935.44851015665</v>
      </c>
      <c r="D218" s="25">
        <f t="shared" si="20"/>
        <v>2561.145270125779</v>
      </c>
      <c r="E218" s="29">
        <f t="shared" si="21"/>
        <v>19374.30324003087</v>
      </c>
      <c r="F218" s="37">
        <f t="shared" si="22"/>
        <v>680710.9642203188</v>
      </c>
    </row>
    <row r="219" spans="2:6" ht="15.75">
      <c r="B219" s="17">
        <v>208</v>
      </c>
      <c r="C219" s="21">
        <f t="shared" si="19"/>
        <v>21935.44851015665</v>
      </c>
      <c r="D219" s="25">
        <f t="shared" si="20"/>
        <v>2490.267610772666</v>
      </c>
      <c r="E219" s="29">
        <f t="shared" si="21"/>
        <v>19445.180899383984</v>
      </c>
      <c r="F219" s="37">
        <f t="shared" si="22"/>
        <v>661265.7833209349</v>
      </c>
    </row>
    <row r="220" spans="2:6" ht="15.75">
      <c r="B220" s="17">
        <v>209</v>
      </c>
      <c r="C220" s="21">
        <f t="shared" si="19"/>
        <v>21935.44851015665</v>
      </c>
      <c r="D220" s="25">
        <f t="shared" si="20"/>
        <v>2419.130657315753</v>
      </c>
      <c r="E220" s="29">
        <f t="shared" si="21"/>
        <v>19516.317852840897</v>
      </c>
      <c r="F220" s="37">
        <f t="shared" si="22"/>
        <v>641749.465468094</v>
      </c>
    </row>
    <row r="221" spans="2:6" ht="15.75">
      <c r="B221" s="17">
        <v>210</v>
      </c>
      <c r="C221" s="21">
        <f t="shared" si="19"/>
        <v>21935.44851015665</v>
      </c>
      <c r="D221" s="25">
        <f t="shared" si="20"/>
        <v>2347.733461170777</v>
      </c>
      <c r="E221" s="29">
        <f t="shared" si="21"/>
        <v>19587.715048985872</v>
      </c>
      <c r="F221" s="37">
        <f t="shared" si="22"/>
        <v>622161.7504191081</v>
      </c>
    </row>
    <row r="222" spans="2:6" ht="15.75">
      <c r="B222" s="17">
        <v>211</v>
      </c>
      <c r="C222" s="21">
        <f t="shared" si="19"/>
        <v>21935.44851015665</v>
      </c>
      <c r="D222" s="25">
        <f t="shared" si="20"/>
        <v>2276.075070283237</v>
      </c>
      <c r="E222" s="29">
        <f t="shared" si="21"/>
        <v>19659.373439873412</v>
      </c>
      <c r="F222" s="37">
        <f t="shared" si="22"/>
        <v>602502.3769792346</v>
      </c>
    </row>
    <row r="223" spans="2:6" ht="15.75">
      <c r="B223" s="17">
        <v>212</v>
      </c>
      <c r="C223" s="21">
        <f t="shared" si="19"/>
        <v>21935.44851015665</v>
      </c>
      <c r="D223" s="25">
        <f t="shared" si="20"/>
        <v>2204.1545291157</v>
      </c>
      <c r="E223" s="29">
        <f t="shared" si="21"/>
        <v>19731.29398104095</v>
      </c>
      <c r="F223" s="37">
        <f t="shared" si="22"/>
        <v>582771.0829981937</v>
      </c>
    </row>
    <row r="224" spans="2:6" ht="15.75">
      <c r="B224" s="17">
        <v>213</v>
      </c>
      <c r="C224" s="21">
        <f t="shared" si="19"/>
        <v>21935.44851015665</v>
      </c>
      <c r="D224" s="25">
        <f t="shared" si="20"/>
        <v>2131.9708786350584</v>
      </c>
      <c r="E224" s="29">
        <f t="shared" si="21"/>
        <v>19803.477631521593</v>
      </c>
      <c r="F224" s="37">
        <f t="shared" si="22"/>
        <v>562967.605366672</v>
      </c>
    </row>
    <row r="225" spans="2:6" ht="15.75">
      <c r="B225" s="17">
        <v>214</v>
      </c>
      <c r="C225" s="21">
        <f t="shared" si="19"/>
        <v>21935.44851015665</v>
      </c>
      <c r="D225" s="25">
        <f t="shared" si="20"/>
        <v>2059.5231562997415</v>
      </c>
      <c r="E225" s="29">
        <f t="shared" si="21"/>
        <v>19875.92535385691</v>
      </c>
      <c r="F225" s="37">
        <f t="shared" si="22"/>
        <v>543091.6800128152</v>
      </c>
    </row>
    <row r="226" spans="2:6" ht="15.75">
      <c r="B226" s="17">
        <v>215</v>
      </c>
      <c r="C226" s="21">
        <f t="shared" si="19"/>
        <v>21935.44851015665</v>
      </c>
      <c r="D226" s="25">
        <f t="shared" si="20"/>
        <v>1986.8103960468818</v>
      </c>
      <c r="E226" s="29">
        <f t="shared" si="21"/>
        <v>19948.638114109766</v>
      </c>
      <c r="F226" s="37">
        <f t="shared" si="22"/>
        <v>523143.0418987054</v>
      </c>
    </row>
    <row r="227" spans="2:6" ht="15.75">
      <c r="B227" s="17">
        <v>216</v>
      </c>
      <c r="C227" s="21">
        <f t="shared" si="19"/>
        <v>21935.44851015665</v>
      </c>
      <c r="D227" s="25">
        <f t="shared" si="20"/>
        <v>1913.8316282794303</v>
      </c>
      <c r="E227" s="29">
        <f t="shared" si="21"/>
        <v>20021.61688187722</v>
      </c>
      <c r="F227" s="37">
        <f t="shared" si="22"/>
        <v>503121.4250168282</v>
      </c>
    </row>
    <row r="228" spans="2:6" ht="15.75">
      <c r="B228" s="17">
        <v>217</v>
      </c>
      <c r="C228" s="21">
        <f t="shared" si="19"/>
        <v>21935.44851015665</v>
      </c>
      <c r="D228" s="25">
        <f t="shared" si="20"/>
        <v>1840.5858798532295</v>
      </c>
      <c r="E228" s="29">
        <f t="shared" si="21"/>
        <v>20094.86263030342</v>
      </c>
      <c r="F228" s="37">
        <f t="shared" si="22"/>
        <v>483026.56238652475</v>
      </c>
    </row>
    <row r="229" spans="2:6" ht="15.75">
      <c r="B229" s="17">
        <v>218</v>
      </c>
      <c r="C229" s="21">
        <f t="shared" si="19"/>
        <v>21935.44851015665</v>
      </c>
      <c r="D229" s="25">
        <f t="shared" si="20"/>
        <v>1767.0721740640363</v>
      </c>
      <c r="E229" s="29">
        <f t="shared" si="21"/>
        <v>20168.376336092613</v>
      </c>
      <c r="F229" s="37">
        <f t="shared" si="22"/>
        <v>462858.18605043215</v>
      </c>
    </row>
    <row r="230" spans="2:6" ht="15.75">
      <c r="B230" s="17">
        <v>219</v>
      </c>
      <c r="C230" s="21">
        <f t="shared" si="19"/>
        <v>21935.44851015665</v>
      </c>
      <c r="D230" s="25">
        <f t="shared" si="20"/>
        <v>1693.2895306344974</v>
      </c>
      <c r="E230" s="29">
        <f t="shared" si="21"/>
        <v>20242.15897952215</v>
      </c>
      <c r="F230" s="37">
        <f t="shared" si="22"/>
        <v>442616.02707091</v>
      </c>
    </row>
    <row r="231" spans="2:6" ht="15.75">
      <c r="B231" s="17">
        <v>220</v>
      </c>
      <c r="C231" s="21">
        <f t="shared" si="19"/>
        <v>21935.44851015665</v>
      </c>
      <c r="D231" s="25">
        <f t="shared" si="20"/>
        <v>1619.2369657010788</v>
      </c>
      <c r="E231" s="29">
        <f t="shared" si="21"/>
        <v>20316.21154445557</v>
      </c>
      <c r="F231" s="37">
        <f t="shared" si="22"/>
        <v>422299.8155264544</v>
      </c>
    </row>
    <row r="232" spans="2:6" ht="15.75">
      <c r="B232" s="17">
        <v>221</v>
      </c>
      <c r="C232" s="21">
        <f t="shared" si="19"/>
        <v>21935.44851015665</v>
      </c>
      <c r="D232" s="25">
        <f t="shared" si="20"/>
        <v>1544.9134918009454</v>
      </c>
      <c r="E232" s="29">
        <f t="shared" si="21"/>
        <v>20390.535018355706</v>
      </c>
      <c r="F232" s="37">
        <f t="shared" si="22"/>
        <v>401909.2805080987</v>
      </c>
    </row>
    <row r="233" spans="2:6" ht="15.75">
      <c r="B233" s="17">
        <v>222</v>
      </c>
      <c r="C233" s="21">
        <f t="shared" si="19"/>
        <v>21935.44851015665</v>
      </c>
      <c r="D233" s="25">
        <f t="shared" si="20"/>
        <v>1470.3181178587943</v>
      </c>
      <c r="E233" s="29">
        <f t="shared" si="21"/>
        <v>20465.130392297855</v>
      </c>
      <c r="F233" s="37">
        <f t="shared" si="22"/>
        <v>381444.15011580085</v>
      </c>
    </row>
    <row r="234" spans="2:6" ht="15.75">
      <c r="B234" s="17">
        <v>223</v>
      </c>
      <c r="C234" s="21">
        <f t="shared" si="19"/>
        <v>21935.44851015665</v>
      </c>
      <c r="D234" s="25">
        <f t="shared" si="20"/>
        <v>1395.4498491736379</v>
      </c>
      <c r="E234" s="29">
        <f t="shared" si="21"/>
        <v>20539.998660983012</v>
      </c>
      <c r="F234" s="37">
        <f t="shared" si="22"/>
        <v>360904.15145481785</v>
      </c>
    </row>
    <row r="235" spans="2:6" ht="15.75">
      <c r="B235" s="17">
        <v>224</v>
      </c>
      <c r="C235" s="21">
        <f t="shared" si="19"/>
        <v>21935.44851015665</v>
      </c>
      <c r="D235" s="25">
        <f t="shared" si="20"/>
        <v>1320.3076874055419</v>
      </c>
      <c r="E235" s="29">
        <f t="shared" si="21"/>
        <v>20615.14082275111</v>
      </c>
      <c r="F235" s="37">
        <f t="shared" si="22"/>
        <v>340289.01063206675</v>
      </c>
    </row>
    <row r="236" spans="2:6" ht="15.75">
      <c r="B236" s="17">
        <v>225</v>
      </c>
      <c r="C236" s="21">
        <f aca="true" t="shared" si="23" ref="C236:C251">$C$3/$E$8</f>
        <v>21935.44851015665</v>
      </c>
      <c r="D236" s="25">
        <f t="shared" si="20"/>
        <v>1244.8906305623107</v>
      </c>
      <c r="E236" s="29">
        <f t="shared" si="21"/>
        <v>20690.55787959434</v>
      </c>
      <c r="F236" s="37">
        <f t="shared" si="22"/>
        <v>319598.4527524724</v>
      </c>
    </row>
    <row r="237" spans="2:6" ht="15.75">
      <c r="B237" s="17">
        <v>226</v>
      </c>
      <c r="C237" s="21">
        <f t="shared" si="23"/>
        <v>21935.44851015665</v>
      </c>
      <c r="D237" s="25">
        <f t="shared" si="20"/>
        <v>1169.197672986128</v>
      </c>
      <c r="E237" s="29">
        <f t="shared" si="21"/>
        <v>20766.250837170523</v>
      </c>
      <c r="F237" s="37">
        <f t="shared" si="22"/>
        <v>298832.2019153019</v>
      </c>
    </row>
    <row r="238" spans="2:6" ht="15.75">
      <c r="B238" s="17">
        <v>227</v>
      </c>
      <c r="C238" s="21">
        <f t="shared" si="23"/>
        <v>21935.44851015665</v>
      </c>
      <c r="D238" s="25">
        <f t="shared" si="20"/>
        <v>1093.227805340146</v>
      </c>
      <c r="E238" s="29">
        <f t="shared" si="21"/>
        <v>20842.220704816504</v>
      </c>
      <c r="F238" s="37">
        <f t="shared" si="22"/>
        <v>277989.9812104854</v>
      </c>
    </row>
    <row r="239" spans="2:6" ht="15.75">
      <c r="B239" s="17">
        <v>228</v>
      </c>
      <c r="C239" s="21">
        <f t="shared" si="23"/>
        <v>21935.44851015665</v>
      </c>
      <c r="D239" s="25">
        <f t="shared" si="20"/>
        <v>1016.9800145950255</v>
      </c>
      <c r="E239" s="29">
        <f t="shared" si="21"/>
        <v>20918.468495561625</v>
      </c>
      <c r="F239" s="37">
        <f t="shared" si="22"/>
        <v>257071.51271492377</v>
      </c>
    </row>
    <row r="240" spans="2:6" ht="15.75">
      <c r="B240" s="17">
        <v>229</v>
      </c>
      <c r="C240" s="21">
        <f t="shared" si="23"/>
        <v>21935.44851015665</v>
      </c>
      <c r="D240" s="25">
        <f t="shared" si="20"/>
        <v>940.4532840154294</v>
      </c>
      <c r="E240" s="29">
        <f t="shared" si="21"/>
        <v>20994.99522614122</v>
      </c>
      <c r="F240" s="37">
        <f t="shared" si="22"/>
        <v>236076.51748878256</v>
      </c>
    </row>
    <row r="241" spans="2:6" ht="15.75">
      <c r="B241" s="17">
        <v>230</v>
      </c>
      <c r="C241" s="21">
        <f t="shared" si="23"/>
        <v>21935.44851015665</v>
      </c>
      <c r="D241" s="25">
        <f t="shared" si="20"/>
        <v>863.6465931464627</v>
      </c>
      <c r="E241" s="29">
        <f t="shared" si="21"/>
        <v>21071.801917010187</v>
      </c>
      <c r="F241" s="37">
        <f t="shared" si="22"/>
        <v>215004.71557177237</v>
      </c>
    </row>
    <row r="242" spans="2:6" ht="15.75">
      <c r="B242" s="17">
        <v>231</v>
      </c>
      <c r="C242" s="21">
        <f t="shared" si="23"/>
        <v>21935.44851015665</v>
      </c>
      <c r="D242" s="25">
        <f t="shared" si="20"/>
        <v>786.5589178000671</v>
      </c>
      <c r="E242" s="29">
        <f t="shared" si="21"/>
        <v>21148.889592356583</v>
      </c>
      <c r="F242" s="37">
        <f t="shared" si="22"/>
        <v>193855.8259794158</v>
      </c>
    </row>
    <row r="243" spans="2:6" ht="15.75">
      <c r="B243" s="17">
        <v>232</v>
      </c>
      <c r="C243" s="21">
        <f t="shared" si="23"/>
        <v>21935.44851015665</v>
      </c>
      <c r="D243" s="25">
        <f t="shared" si="20"/>
        <v>709.1892300413627</v>
      </c>
      <c r="E243" s="29">
        <f t="shared" si="21"/>
        <v>21226.259280115286</v>
      </c>
      <c r="F243" s="37">
        <f t="shared" si="22"/>
        <v>172629.5666993005</v>
      </c>
    </row>
    <row r="244" spans="2:6" ht="15.75">
      <c r="B244" s="17">
        <v>233</v>
      </c>
      <c r="C244" s="21">
        <f t="shared" si="23"/>
        <v>21935.44851015665</v>
      </c>
      <c r="D244" s="25">
        <f t="shared" si="20"/>
        <v>631.5364981749409</v>
      </c>
      <c r="E244" s="29">
        <f t="shared" si="21"/>
        <v>21303.91201198171</v>
      </c>
      <c r="F244" s="37">
        <f t="shared" si="22"/>
        <v>151325.6546873188</v>
      </c>
    </row>
    <row r="245" spans="2:6" ht="15.75">
      <c r="B245" s="17">
        <v>234</v>
      </c>
      <c r="C245" s="21">
        <f t="shared" si="23"/>
        <v>21935.44851015665</v>
      </c>
      <c r="D245" s="25">
        <f t="shared" si="20"/>
        <v>553.5996867311079</v>
      </c>
      <c r="E245" s="29">
        <f t="shared" si="21"/>
        <v>21381.848823425542</v>
      </c>
      <c r="F245" s="37">
        <f t="shared" si="22"/>
        <v>129943.80586389327</v>
      </c>
    </row>
    <row r="246" spans="2:6" ht="15.75">
      <c r="B246" s="17">
        <v>235</v>
      </c>
      <c r="C246" s="21">
        <f t="shared" si="23"/>
        <v>21935.44851015665</v>
      </c>
      <c r="D246" s="25">
        <f t="shared" si="20"/>
        <v>475.37775645207614</v>
      </c>
      <c r="E246" s="29">
        <f t="shared" si="21"/>
        <v>21460.070753704575</v>
      </c>
      <c r="F246" s="37">
        <f t="shared" si="22"/>
        <v>108483.73511018869</v>
      </c>
    </row>
    <row r="247" spans="2:6" ht="15.75">
      <c r="B247" s="17">
        <v>236</v>
      </c>
      <c r="C247" s="21">
        <f t="shared" si="23"/>
        <v>21935.44851015665</v>
      </c>
      <c r="D247" s="25">
        <f t="shared" si="20"/>
        <v>396.86966427810694</v>
      </c>
      <c r="E247" s="29">
        <f t="shared" si="21"/>
        <v>21538.578845878543</v>
      </c>
      <c r="F247" s="37">
        <f t="shared" si="22"/>
        <v>86945.15626431015</v>
      </c>
    </row>
    <row r="248" spans="2:6" ht="15.75">
      <c r="B248" s="17">
        <v>237</v>
      </c>
      <c r="C248" s="21">
        <f t="shared" si="23"/>
        <v>21935.44851015665</v>
      </c>
      <c r="D248" s="25">
        <f t="shared" si="20"/>
        <v>318.07436333360124</v>
      </c>
      <c r="E248" s="29">
        <f t="shared" si="21"/>
        <v>21617.374146823047</v>
      </c>
      <c r="F248" s="37">
        <f t="shared" si="22"/>
        <v>65327.782117487106</v>
      </c>
    </row>
    <row r="249" spans="2:6" ht="15.75">
      <c r="B249" s="17">
        <v>238</v>
      </c>
      <c r="C249" s="21">
        <f t="shared" si="23"/>
        <v>21935.44851015665</v>
      </c>
      <c r="D249" s="25">
        <f t="shared" si="20"/>
        <v>238.9908029131403</v>
      </c>
      <c r="E249" s="29">
        <f t="shared" si="21"/>
        <v>21696.45770724351</v>
      </c>
      <c r="F249" s="37">
        <f t="shared" si="22"/>
        <v>43631.3244102436</v>
      </c>
    </row>
    <row r="250" spans="2:6" ht="15.75">
      <c r="B250" s="17">
        <v>239</v>
      </c>
      <c r="C250" s="21">
        <f t="shared" si="23"/>
        <v>21935.44851015665</v>
      </c>
      <c r="D250" s="25">
        <f t="shared" si="20"/>
        <v>159.61792846747448</v>
      </c>
      <c r="E250" s="29">
        <f t="shared" si="21"/>
        <v>21775.830581689173</v>
      </c>
      <c r="F250" s="37">
        <f t="shared" si="22"/>
        <v>21855.493828554427</v>
      </c>
    </row>
    <row r="251" spans="2:6" ht="16.5" thickBot="1">
      <c r="B251" s="18">
        <v>240</v>
      </c>
      <c r="C251" s="42">
        <f t="shared" si="23"/>
        <v>21935.44851015665</v>
      </c>
      <c r="D251" s="43">
        <f t="shared" si="20"/>
        <v>79.9546815894616</v>
      </c>
      <c r="E251" s="44">
        <f t="shared" si="21"/>
        <v>21855.49382856719</v>
      </c>
      <c r="F251" s="45">
        <f t="shared" si="22"/>
        <v>-1.2762029655277729E-08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52"/>
  <sheetViews>
    <sheetView zoomScalePageLayoutView="0" workbookViewId="0" topLeftCell="A1">
      <selection activeCell="E15" sqref="E15"/>
    </sheetView>
  </sheetViews>
  <sheetFormatPr defaultColWidth="9.00390625" defaultRowHeight="16.5"/>
  <cols>
    <col min="1" max="1" width="9.00390625" style="9" customWidth="1"/>
    <col min="2" max="2" width="11.50390625" style="11" customWidth="1"/>
    <col min="3" max="3" width="12.00390625" style="11" bestFit="1" customWidth="1"/>
    <col min="4" max="4" width="12.125" style="11" customWidth="1"/>
    <col min="5" max="5" width="12.25390625" style="11" customWidth="1"/>
    <col min="6" max="6" width="13.875" style="11" customWidth="1"/>
    <col min="7" max="7" width="14.00390625" style="11" customWidth="1"/>
    <col min="8" max="8" width="12.00390625" style="11" bestFit="1" customWidth="1"/>
    <col min="9" max="12" width="9.00390625" style="11" customWidth="1"/>
    <col min="13" max="27" width="9.00390625" style="5" customWidth="1"/>
  </cols>
  <sheetData>
    <row r="1" spans="1:2" ht="19.5">
      <c r="A1" s="10" t="s">
        <v>37</v>
      </c>
      <c r="B1" s="10"/>
    </row>
    <row r="3" spans="2:4" ht="15.75">
      <c r="B3" s="12" t="s">
        <v>38</v>
      </c>
      <c r="C3" s="8">
        <v>3000000</v>
      </c>
      <c r="D3" s="12" t="s">
        <v>39</v>
      </c>
    </row>
    <row r="4" spans="2:7" ht="15.75">
      <c r="B4" s="12" t="s">
        <v>40</v>
      </c>
      <c r="C4" s="34">
        <v>2.3</v>
      </c>
      <c r="D4" s="11" t="s">
        <v>41</v>
      </c>
      <c r="E4" s="12" t="s">
        <v>42</v>
      </c>
      <c r="F4" s="40">
        <f>IF(C6="年",C4,IF(C6="季",C4/4,IF(C6="月",C4/12,IF(C6="半年",C4/2))))</f>
        <v>0.19166666666666665</v>
      </c>
      <c r="G4" s="11" t="s">
        <v>41</v>
      </c>
    </row>
    <row r="5" spans="2:7" ht="15.75">
      <c r="B5" s="31" t="s">
        <v>43</v>
      </c>
      <c r="C5" s="8">
        <v>20</v>
      </c>
      <c r="D5" s="31" t="s">
        <v>44</v>
      </c>
      <c r="E5" s="12" t="s">
        <v>45</v>
      </c>
      <c r="F5" s="41">
        <f>IF(C6="年",C5,IF(C6="季",C5*4,IF(C6="月",C5*12,IF(C6="半年",C5*2))))</f>
        <v>240</v>
      </c>
      <c r="G5" s="12" t="s">
        <v>46</v>
      </c>
    </row>
    <row r="6" spans="2:7" ht="15.75">
      <c r="B6" s="31" t="s">
        <v>47</v>
      </c>
      <c r="C6" s="35" t="s">
        <v>48</v>
      </c>
      <c r="D6" s="33" t="s">
        <v>49</v>
      </c>
      <c r="E6" s="12"/>
      <c r="F6" s="32"/>
      <c r="G6" s="12"/>
    </row>
    <row r="7" spans="2:7" ht="15.75">
      <c r="B7" s="31"/>
      <c r="D7" s="33"/>
      <c r="E7" s="12"/>
      <c r="F7" s="32"/>
      <c r="G7" s="12"/>
    </row>
    <row r="8" spans="2:5" ht="15.75">
      <c r="B8" s="12" t="s">
        <v>50</v>
      </c>
      <c r="E8" s="13">
        <f>(1-POWER((1+F4/100),-F5))/F4*100</f>
        <v>192.22870826626803</v>
      </c>
    </row>
    <row r="9" ht="16.5" thickBot="1"/>
    <row r="10" spans="1:27" s="7" customFormat="1" ht="15.75">
      <c r="A10" s="14"/>
      <c r="B10" s="15" t="s">
        <v>51</v>
      </c>
      <c r="C10" s="19" t="s">
        <v>52</v>
      </c>
      <c r="D10" s="23" t="s">
        <v>53</v>
      </c>
      <c r="E10" s="27" t="s">
        <v>54</v>
      </c>
      <c r="F10" s="36" t="s">
        <v>55</v>
      </c>
      <c r="G10" s="36" t="s">
        <v>58</v>
      </c>
      <c r="H10" s="46" t="s">
        <v>56</v>
      </c>
      <c r="I10" s="46" t="s">
        <v>57</v>
      </c>
      <c r="J10" s="16"/>
      <c r="K10" s="16"/>
      <c r="L10" s="1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9" ht="15.75">
      <c r="B11" s="17">
        <v>0</v>
      </c>
      <c r="C11" s="20"/>
      <c r="D11" s="24"/>
      <c r="E11" s="28"/>
      <c r="F11" s="37">
        <f>C3</f>
        <v>3000000</v>
      </c>
      <c r="G11" s="37">
        <f>F11-H11</f>
        <v>2800000</v>
      </c>
      <c r="H11" s="47">
        <v>200000</v>
      </c>
      <c r="I11" s="47">
        <v>0</v>
      </c>
    </row>
    <row r="12" spans="2:9" ht="15.75">
      <c r="B12" s="17">
        <v>1</v>
      </c>
      <c r="C12" s="21">
        <f aca="true" t="shared" si="0" ref="C12:C75">$C$3/$E$8</f>
        <v>15606.40981806168</v>
      </c>
      <c r="D12" s="25">
        <f>G11*$F$4/100</f>
        <v>5366.666666666666</v>
      </c>
      <c r="E12" s="29">
        <f aca="true" t="shared" si="1" ref="E12:E75">C12-D12</f>
        <v>10239.743151395014</v>
      </c>
      <c r="F12" s="37">
        <f>F11-E12</f>
        <v>2989760.256848605</v>
      </c>
      <c r="G12" s="37">
        <f>G11-I12</f>
        <v>2790000</v>
      </c>
      <c r="H12" s="48">
        <f>H11+I12</f>
        <v>210000</v>
      </c>
      <c r="I12" s="47">
        <v>10000</v>
      </c>
    </row>
    <row r="13" spans="2:9" ht="15.75">
      <c r="B13" s="17">
        <v>2</v>
      </c>
      <c r="C13" s="21">
        <f t="shared" si="0"/>
        <v>15606.40981806168</v>
      </c>
      <c r="D13" s="25">
        <f aca="true" t="shared" si="2" ref="D13:D76">G12*$F$4/100</f>
        <v>5347.5</v>
      </c>
      <c r="E13" s="29">
        <f t="shared" si="1"/>
        <v>10258.90981806168</v>
      </c>
      <c r="F13" s="37">
        <f aca="true" t="shared" si="3" ref="F13:F76">F12-E13</f>
        <v>2979501.3470305433</v>
      </c>
      <c r="G13" s="37">
        <f aca="true" t="shared" si="4" ref="G13:G76">G12-I13</f>
        <v>2780000</v>
      </c>
      <c r="H13" s="48">
        <f aca="true" t="shared" si="5" ref="H13:H76">H12+I13</f>
        <v>220000</v>
      </c>
      <c r="I13" s="47">
        <v>10000</v>
      </c>
    </row>
    <row r="14" spans="2:9" ht="15.75">
      <c r="B14" s="17">
        <v>3</v>
      </c>
      <c r="C14" s="21">
        <f t="shared" si="0"/>
        <v>15606.40981806168</v>
      </c>
      <c r="D14" s="25">
        <f t="shared" si="2"/>
        <v>5328.333333333332</v>
      </c>
      <c r="E14" s="29">
        <f t="shared" si="1"/>
        <v>10278.076484728348</v>
      </c>
      <c r="F14" s="37">
        <f t="shared" si="3"/>
        <v>2969223.270545815</v>
      </c>
      <c r="G14" s="37">
        <f t="shared" si="4"/>
        <v>2770000</v>
      </c>
      <c r="H14" s="48">
        <f t="shared" si="5"/>
        <v>230000</v>
      </c>
      <c r="I14" s="47">
        <v>10000</v>
      </c>
    </row>
    <row r="15" spans="2:9" ht="15.75">
      <c r="B15" s="17">
        <v>4</v>
      </c>
      <c r="C15" s="21">
        <f t="shared" si="0"/>
        <v>15606.40981806168</v>
      </c>
      <c r="D15" s="25">
        <f t="shared" si="2"/>
        <v>5309.166666666666</v>
      </c>
      <c r="E15" s="29">
        <f t="shared" si="1"/>
        <v>10297.243151395014</v>
      </c>
      <c r="F15" s="37">
        <f t="shared" si="3"/>
        <v>2958926.02739442</v>
      </c>
      <c r="G15" s="37">
        <f t="shared" si="4"/>
        <v>2760000</v>
      </c>
      <c r="H15" s="48">
        <f t="shared" si="5"/>
        <v>240000</v>
      </c>
      <c r="I15" s="47">
        <v>10000</v>
      </c>
    </row>
    <row r="16" spans="2:9" ht="15.75">
      <c r="B16" s="17">
        <v>5</v>
      </c>
      <c r="C16" s="21">
        <f t="shared" si="0"/>
        <v>15606.40981806168</v>
      </c>
      <c r="D16" s="25">
        <f t="shared" si="2"/>
        <v>5290</v>
      </c>
      <c r="E16" s="29">
        <f t="shared" si="1"/>
        <v>10316.40981806168</v>
      </c>
      <c r="F16" s="37">
        <f t="shared" si="3"/>
        <v>2948609.6175763584</v>
      </c>
      <c r="G16" s="37">
        <f t="shared" si="4"/>
        <v>2750000</v>
      </c>
      <c r="H16" s="48">
        <f t="shared" si="5"/>
        <v>250000</v>
      </c>
      <c r="I16" s="47">
        <v>10000</v>
      </c>
    </row>
    <row r="17" spans="2:9" ht="15.75">
      <c r="B17" s="17">
        <v>6</v>
      </c>
      <c r="C17" s="21">
        <f t="shared" si="0"/>
        <v>15606.40981806168</v>
      </c>
      <c r="D17" s="25">
        <f t="shared" si="2"/>
        <v>5270.833333333332</v>
      </c>
      <c r="E17" s="29">
        <f t="shared" si="1"/>
        <v>10335.576484728348</v>
      </c>
      <c r="F17" s="37">
        <f t="shared" si="3"/>
        <v>2938274.0410916302</v>
      </c>
      <c r="G17" s="37">
        <f t="shared" si="4"/>
        <v>2740000</v>
      </c>
      <c r="H17" s="48">
        <f t="shared" si="5"/>
        <v>260000</v>
      </c>
      <c r="I17" s="47">
        <v>10000</v>
      </c>
    </row>
    <row r="18" spans="2:9" ht="15.75">
      <c r="B18" s="17">
        <v>7</v>
      </c>
      <c r="C18" s="21">
        <f t="shared" si="0"/>
        <v>15606.40981806168</v>
      </c>
      <c r="D18" s="25">
        <f t="shared" si="2"/>
        <v>5251.666666666666</v>
      </c>
      <c r="E18" s="29">
        <f t="shared" si="1"/>
        <v>10354.743151395014</v>
      </c>
      <c r="F18" s="37">
        <f t="shared" si="3"/>
        <v>2927919.297940235</v>
      </c>
      <c r="G18" s="37">
        <f t="shared" si="4"/>
        <v>2730000</v>
      </c>
      <c r="H18" s="48">
        <f t="shared" si="5"/>
        <v>270000</v>
      </c>
      <c r="I18" s="47">
        <v>10000</v>
      </c>
    </row>
    <row r="19" spans="2:9" ht="15.75">
      <c r="B19" s="17">
        <v>8</v>
      </c>
      <c r="C19" s="21">
        <f t="shared" si="0"/>
        <v>15606.40981806168</v>
      </c>
      <c r="D19" s="25">
        <f t="shared" si="2"/>
        <v>5232.499999999999</v>
      </c>
      <c r="E19" s="29">
        <f t="shared" si="1"/>
        <v>10373.909818061682</v>
      </c>
      <c r="F19" s="37">
        <f t="shared" si="3"/>
        <v>2917545.3881221735</v>
      </c>
      <c r="G19" s="37">
        <f t="shared" si="4"/>
        <v>2720000</v>
      </c>
      <c r="H19" s="48">
        <f t="shared" si="5"/>
        <v>280000</v>
      </c>
      <c r="I19" s="47">
        <v>10000</v>
      </c>
    </row>
    <row r="20" spans="2:9" ht="15.75">
      <c r="B20" s="17">
        <v>9</v>
      </c>
      <c r="C20" s="21">
        <f t="shared" si="0"/>
        <v>15606.40981806168</v>
      </c>
      <c r="D20" s="25">
        <f t="shared" si="2"/>
        <v>5213.333333333333</v>
      </c>
      <c r="E20" s="29">
        <f t="shared" si="1"/>
        <v>10393.076484728346</v>
      </c>
      <c r="F20" s="37">
        <f t="shared" si="3"/>
        <v>2907152.3116374454</v>
      </c>
      <c r="G20" s="37">
        <f t="shared" si="4"/>
        <v>2710000</v>
      </c>
      <c r="H20" s="48">
        <f t="shared" si="5"/>
        <v>290000</v>
      </c>
      <c r="I20" s="47">
        <v>10000</v>
      </c>
    </row>
    <row r="21" spans="2:9" ht="15.75">
      <c r="B21" s="17">
        <v>10</v>
      </c>
      <c r="C21" s="21">
        <f t="shared" si="0"/>
        <v>15606.40981806168</v>
      </c>
      <c r="D21" s="25">
        <f t="shared" si="2"/>
        <v>5194.166666666666</v>
      </c>
      <c r="E21" s="29">
        <f t="shared" si="1"/>
        <v>10412.243151395014</v>
      </c>
      <c r="F21" s="37">
        <f t="shared" si="3"/>
        <v>2896740.0684860502</v>
      </c>
      <c r="G21" s="37">
        <f t="shared" si="4"/>
        <v>2700000</v>
      </c>
      <c r="H21" s="48">
        <f t="shared" si="5"/>
        <v>300000</v>
      </c>
      <c r="I21" s="47">
        <v>10000</v>
      </c>
    </row>
    <row r="22" spans="2:9" ht="15.75">
      <c r="B22" s="17">
        <v>11</v>
      </c>
      <c r="C22" s="21">
        <f t="shared" si="0"/>
        <v>15606.40981806168</v>
      </c>
      <c r="D22" s="25">
        <f t="shared" si="2"/>
        <v>5174.999999999999</v>
      </c>
      <c r="E22" s="29">
        <f t="shared" si="1"/>
        <v>10431.409818061682</v>
      </c>
      <c r="F22" s="37">
        <f t="shared" si="3"/>
        <v>2886308.6586679886</v>
      </c>
      <c r="G22" s="37">
        <f t="shared" si="4"/>
        <v>2690000</v>
      </c>
      <c r="H22" s="48">
        <f t="shared" si="5"/>
        <v>310000</v>
      </c>
      <c r="I22" s="47">
        <v>10000</v>
      </c>
    </row>
    <row r="23" spans="2:9" ht="15.75">
      <c r="B23" s="17">
        <v>12</v>
      </c>
      <c r="C23" s="21">
        <f t="shared" si="0"/>
        <v>15606.40981806168</v>
      </c>
      <c r="D23" s="25">
        <f t="shared" si="2"/>
        <v>5155.833333333333</v>
      </c>
      <c r="E23" s="29">
        <f t="shared" si="1"/>
        <v>10450.576484728346</v>
      </c>
      <c r="F23" s="37">
        <f t="shared" si="3"/>
        <v>2875858.0821832605</v>
      </c>
      <c r="G23" s="37">
        <f t="shared" si="4"/>
        <v>2680000</v>
      </c>
      <c r="H23" s="48">
        <f t="shared" si="5"/>
        <v>320000</v>
      </c>
      <c r="I23" s="47">
        <v>10000</v>
      </c>
    </row>
    <row r="24" spans="2:9" ht="15.75">
      <c r="B24" s="17">
        <v>13</v>
      </c>
      <c r="C24" s="21">
        <f t="shared" si="0"/>
        <v>15606.40981806168</v>
      </c>
      <c r="D24" s="25">
        <f t="shared" si="2"/>
        <v>5136.666666666666</v>
      </c>
      <c r="E24" s="29">
        <f t="shared" si="1"/>
        <v>10469.743151395014</v>
      </c>
      <c r="F24" s="37">
        <f t="shared" si="3"/>
        <v>2865388.3390318654</v>
      </c>
      <c r="G24" s="37">
        <f t="shared" si="4"/>
        <v>2670000</v>
      </c>
      <c r="H24" s="48">
        <f t="shared" si="5"/>
        <v>330000</v>
      </c>
      <c r="I24" s="47">
        <v>10000</v>
      </c>
    </row>
    <row r="25" spans="2:9" ht="15.75">
      <c r="B25" s="17">
        <v>14</v>
      </c>
      <c r="C25" s="21">
        <f t="shared" si="0"/>
        <v>15606.40981806168</v>
      </c>
      <c r="D25" s="25">
        <f t="shared" si="2"/>
        <v>5117.499999999999</v>
      </c>
      <c r="E25" s="29">
        <f t="shared" si="1"/>
        <v>10488.909818061682</v>
      </c>
      <c r="F25" s="37">
        <f t="shared" si="3"/>
        <v>2854899.4292138037</v>
      </c>
      <c r="G25" s="37">
        <f t="shared" si="4"/>
        <v>2660000</v>
      </c>
      <c r="H25" s="48">
        <f t="shared" si="5"/>
        <v>340000</v>
      </c>
      <c r="I25" s="47">
        <v>10000</v>
      </c>
    </row>
    <row r="26" spans="2:9" ht="15.75">
      <c r="B26" s="17">
        <v>15</v>
      </c>
      <c r="C26" s="21">
        <f t="shared" si="0"/>
        <v>15606.40981806168</v>
      </c>
      <c r="D26" s="25">
        <f t="shared" si="2"/>
        <v>5098.333333333333</v>
      </c>
      <c r="E26" s="29">
        <f t="shared" si="1"/>
        <v>10508.076484728346</v>
      </c>
      <c r="F26" s="37">
        <f t="shared" si="3"/>
        <v>2844391.3527290756</v>
      </c>
      <c r="G26" s="37">
        <f t="shared" si="4"/>
        <v>2650000</v>
      </c>
      <c r="H26" s="48">
        <f t="shared" si="5"/>
        <v>350000</v>
      </c>
      <c r="I26" s="47">
        <v>10000</v>
      </c>
    </row>
    <row r="27" spans="2:9" ht="15.75">
      <c r="B27" s="17">
        <v>16</v>
      </c>
      <c r="C27" s="21">
        <f t="shared" si="0"/>
        <v>15606.40981806168</v>
      </c>
      <c r="D27" s="25">
        <f t="shared" si="2"/>
        <v>5079.166666666666</v>
      </c>
      <c r="E27" s="29">
        <f t="shared" si="1"/>
        <v>10527.243151395014</v>
      </c>
      <c r="F27" s="37">
        <f t="shared" si="3"/>
        <v>2833864.1095776805</v>
      </c>
      <c r="G27" s="37">
        <f t="shared" si="4"/>
        <v>2640000</v>
      </c>
      <c r="H27" s="48">
        <f t="shared" si="5"/>
        <v>360000</v>
      </c>
      <c r="I27" s="47">
        <v>10000</v>
      </c>
    </row>
    <row r="28" spans="2:9" ht="15.75">
      <c r="B28" s="17">
        <v>17</v>
      </c>
      <c r="C28" s="21">
        <f t="shared" si="0"/>
        <v>15606.40981806168</v>
      </c>
      <c r="D28" s="25">
        <f t="shared" si="2"/>
        <v>5059.999999999999</v>
      </c>
      <c r="E28" s="29">
        <f t="shared" si="1"/>
        <v>10546.409818061682</v>
      </c>
      <c r="F28" s="37">
        <f t="shared" si="3"/>
        <v>2823317.699759619</v>
      </c>
      <c r="G28" s="37">
        <f t="shared" si="4"/>
        <v>2630000</v>
      </c>
      <c r="H28" s="48">
        <f t="shared" si="5"/>
        <v>370000</v>
      </c>
      <c r="I28" s="47">
        <v>10000</v>
      </c>
    </row>
    <row r="29" spans="2:9" ht="15.75">
      <c r="B29" s="17">
        <v>18</v>
      </c>
      <c r="C29" s="21">
        <f t="shared" si="0"/>
        <v>15606.40981806168</v>
      </c>
      <c r="D29" s="25">
        <f t="shared" si="2"/>
        <v>5040.833333333333</v>
      </c>
      <c r="E29" s="29">
        <f t="shared" si="1"/>
        <v>10565.576484728346</v>
      </c>
      <c r="F29" s="37">
        <f t="shared" si="3"/>
        <v>2812752.1232748907</v>
      </c>
      <c r="G29" s="37">
        <f t="shared" si="4"/>
        <v>2620000</v>
      </c>
      <c r="H29" s="48">
        <f t="shared" si="5"/>
        <v>380000</v>
      </c>
      <c r="I29" s="47">
        <v>10000</v>
      </c>
    </row>
    <row r="30" spans="2:9" ht="15.75">
      <c r="B30" s="17">
        <v>19</v>
      </c>
      <c r="C30" s="21">
        <f t="shared" si="0"/>
        <v>15606.40981806168</v>
      </c>
      <c r="D30" s="25">
        <f t="shared" si="2"/>
        <v>5021.666666666666</v>
      </c>
      <c r="E30" s="29">
        <f t="shared" si="1"/>
        <v>10584.743151395014</v>
      </c>
      <c r="F30" s="37">
        <f t="shared" si="3"/>
        <v>2802167.3801234956</v>
      </c>
      <c r="G30" s="37">
        <f t="shared" si="4"/>
        <v>2610000</v>
      </c>
      <c r="H30" s="48">
        <f t="shared" si="5"/>
        <v>390000</v>
      </c>
      <c r="I30" s="47">
        <v>10000</v>
      </c>
    </row>
    <row r="31" spans="2:9" ht="15.75">
      <c r="B31" s="17">
        <v>20</v>
      </c>
      <c r="C31" s="21">
        <f t="shared" si="0"/>
        <v>15606.40981806168</v>
      </c>
      <c r="D31" s="25">
        <f t="shared" si="2"/>
        <v>5002.499999999999</v>
      </c>
      <c r="E31" s="29">
        <f t="shared" si="1"/>
        <v>10603.909818061682</v>
      </c>
      <c r="F31" s="37">
        <f t="shared" si="3"/>
        <v>2791563.470305434</v>
      </c>
      <c r="G31" s="37">
        <f t="shared" si="4"/>
        <v>2600000</v>
      </c>
      <c r="H31" s="48">
        <f t="shared" si="5"/>
        <v>400000</v>
      </c>
      <c r="I31" s="47">
        <v>10000</v>
      </c>
    </row>
    <row r="32" spans="2:9" ht="15.75">
      <c r="B32" s="17">
        <v>21</v>
      </c>
      <c r="C32" s="21">
        <f t="shared" si="0"/>
        <v>15606.40981806168</v>
      </c>
      <c r="D32" s="25">
        <f t="shared" si="2"/>
        <v>4983.333333333333</v>
      </c>
      <c r="E32" s="29">
        <f t="shared" si="1"/>
        <v>10623.076484728346</v>
      </c>
      <c r="F32" s="37">
        <f t="shared" si="3"/>
        <v>2780940.393820706</v>
      </c>
      <c r="G32" s="37">
        <f t="shared" si="4"/>
        <v>2590000</v>
      </c>
      <c r="H32" s="48">
        <f t="shared" si="5"/>
        <v>410000</v>
      </c>
      <c r="I32" s="47">
        <v>10000</v>
      </c>
    </row>
    <row r="33" spans="2:9" ht="15.75">
      <c r="B33" s="17">
        <v>22</v>
      </c>
      <c r="C33" s="21">
        <f t="shared" si="0"/>
        <v>15606.40981806168</v>
      </c>
      <c r="D33" s="25">
        <f t="shared" si="2"/>
        <v>4964.166666666666</v>
      </c>
      <c r="E33" s="29">
        <f t="shared" si="1"/>
        <v>10642.243151395014</v>
      </c>
      <c r="F33" s="37">
        <f t="shared" si="3"/>
        <v>2770298.1506693107</v>
      </c>
      <c r="G33" s="37">
        <f t="shared" si="4"/>
        <v>2580000</v>
      </c>
      <c r="H33" s="48">
        <f t="shared" si="5"/>
        <v>420000</v>
      </c>
      <c r="I33" s="47">
        <v>10000</v>
      </c>
    </row>
    <row r="34" spans="2:9" ht="15.75">
      <c r="B34" s="17">
        <v>23</v>
      </c>
      <c r="C34" s="21">
        <f t="shared" si="0"/>
        <v>15606.40981806168</v>
      </c>
      <c r="D34" s="25">
        <f t="shared" si="2"/>
        <v>4944.999999999999</v>
      </c>
      <c r="E34" s="29">
        <f t="shared" si="1"/>
        <v>10661.409818061682</v>
      </c>
      <c r="F34" s="37">
        <f t="shared" si="3"/>
        <v>2759636.740851249</v>
      </c>
      <c r="G34" s="37">
        <f t="shared" si="4"/>
        <v>2570000</v>
      </c>
      <c r="H34" s="48">
        <f t="shared" si="5"/>
        <v>430000</v>
      </c>
      <c r="I34" s="47">
        <v>10000</v>
      </c>
    </row>
    <row r="35" spans="2:9" ht="15.75">
      <c r="B35" s="17">
        <v>24</v>
      </c>
      <c r="C35" s="21">
        <f t="shared" si="0"/>
        <v>15606.40981806168</v>
      </c>
      <c r="D35" s="25">
        <f t="shared" si="2"/>
        <v>4925.833333333333</v>
      </c>
      <c r="E35" s="29">
        <f t="shared" si="1"/>
        <v>10680.576484728346</v>
      </c>
      <c r="F35" s="37">
        <f t="shared" si="3"/>
        <v>2748956.164366521</v>
      </c>
      <c r="G35" s="37">
        <f t="shared" si="4"/>
        <v>2560000</v>
      </c>
      <c r="H35" s="48">
        <f t="shared" si="5"/>
        <v>440000</v>
      </c>
      <c r="I35" s="47">
        <v>10000</v>
      </c>
    </row>
    <row r="36" spans="2:9" ht="15.75">
      <c r="B36" s="17">
        <v>25</v>
      </c>
      <c r="C36" s="21">
        <f t="shared" si="0"/>
        <v>15606.40981806168</v>
      </c>
      <c r="D36" s="25">
        <f t="shared" si="2"/>
        <v>4906.666666666666</v>
      </c>
      <c r="E36" s="29">
        <f t="shared" si="1"/>
        <v>10699.743151395014</v>
      </c>
      <c r="F36" s="37">
        <f t="shared" si="3"/>
        <v>2738256.421215126</v>
      </c>
      <c r="G36" s="37">
        <f t="shared" si="4"/>
        <v>2550000</v>
      </c>
      <c r="H36" s="48">
        <f t="shared" si="5"/>
        <v>450000</v>
      </c>
      <c r="I36" s="47">
        <v>10000</v>
      </c>
    </row>
    <row r="37" spans="2:9" ht="15.75">
      <c r="B37" s="17">
        <v>26</v>
      </c>
      <c r="C37" s="21">
        <f t="shared" si="0"/>
        <v>15606.40981806168</v>
      </c>
      <c r="D37" s="25">
        <f t="shared" si="2"/>
        <v>4887.499999999999</v>
      </c>
      <c r="E37" s="29">
        <f t="shared" si="1"/>
        <v>10718.909818061682</v>
      </c>
      <c r="F37" s="37">
        <f t="shared" si="3"/>
        <v>2727537.511397064</v>
      </c>
      <c r="G37" s="37">
        <f t="shared" si="4"/>
        <v>2540000</v>
      </c>
      <c r="H37" s="48">
        <f t="shared" si="5"/>
        <v>460000</v>
      </c>
      <c r="I37" s="47">
        <v>10000</v>
      </c>
    </row>
    <row r="38" spans="2:9" ht="15.75">
      <c r="B38" s="17">
        <v>27</v>
      </c>
      <c r="C38" s="21">
        <f t="shared" si="0"/>
        <v>15606.40981806168</v>
      </c>
      <c r="D38" s="25">
        <f t="shared" si="2"/>
        <v>4868.333333333333</v>
      </c>
      <c r="E38" s="29">
        <f t="shared" si="1"/>
        <v>10738.076484728346</v>
      </c>
      <c r="F38" s="37">
        <f t="shared" si="3"/>
        <v>2716799.434912336</v>
      </c>
      <c r="G38" s="37">
        <f t="shared" si="4"/>
        <v>2530000</v>
      </c>
      <c r="H38" s="48">
        <f t="shared" si="5"/>
        <v>470000</v>
      </c>
      <c r="I38" s="47">
        <v>10000</v>
      </c>
    </row>
    <row r="39" spans="2:9" ht="15.75">
      <c r="B39" s="17">
        <v>28</v>
      </c>
      <c r="C39" s="21">
        <f t="shared" si="0"/>
        <v>15606.40981806168</v>
      </c>
      <c r="D39" s="25">
        <f t="shared" si="2"/>
        <v>4849.166666666666</v>
      </c>
      <c r="E39" s="29">
        <f t="shared" si="1"/>
        <v>10757.243151395014</v>
      </c>
      <c r="F39" s="37">
        <f t="shared" si="3"/>
        <v>2706042.191760941</v>
      </c>
      <c r="G39" s="37">
        <f t="shared" si="4"/>
        <v>2520000</v>
      </c>
      <c r="H39" s="48">
        <f t="shared" si="5"/>
        <v>480000</v>
      </c>
      <c r="I39" s="47">
        <v>10000</v>
      </c>
    </row>
    <row r="40" spans="2:9" ht="15.75">
      <c r="B40" s="17">
        <v>29</v>
      </c>
      <c r="C40" s="21">
        <f t="shared" si="0"/>
        <v>15606.40981806168</v>
      </c>
      <c r="D40" s="25">
        <f t="shared" si="2"/>
        <v>4829.999999999999</v>
      </c>
      <c r="E40" s="29">
        <f t="shared" si="1"/>
        <v>10776.409818061682</v>
      </c>
      <c r="F40" s="37">
        <f t="shared" si="3"/>
        <v>2695265.7819428793</v>
      </c>
      <c r="G40" s="37">
        <f t="shared" si="4"/>
        <v>2510000</v>
      </c>
      <c r="H40" s="48">
        <f t="shared" si="5"/>
        <v>490000</v>
      </c>
      <c r="I40" s="47">
        <v>10000</v>
      </c>
    </row>
    <row r="41" spans="2:9" ht="15.75">
      <c r="B41" s="17">
        <v>30</v>
      </c>
      <c r="C41" s="21">
        <f t="shared" si="0"/>
        <v>15606.40981806168</v>
      </c>
      <c r="D41" s="25">
        <f t="shared" si="2"/>
        <v>4810.833333333333</v>
      </c>
      <c r="E41" s="29">
        <f t="shared" si="1"/>
        <v>10795.576484728346</v>
      </c>
      <c r="F41" s="37">
        <f t="shared" si="3"/>
        <v>2684470.205458151</v>
      </c>
      <c r="G41" s="37">
        <f t="shared" si="4"/>
        <v>2500000</v>
      </c>
      <c r="H41" s="48">
        <f t="shared" si="5"/>
        <v>500000</v>
      </c>
      <c r="I41" s="47">
        <v>10000</v>
      </c>
    </row>
    <row r="42" spans="2:9" ht="15.75">
      <c r="B42" s="17">
        <v>31</v>
      </c>
      <c r="C42" s="21">
        <f t="shared" si="0"/>
        <v>15606.40981806168</v>
      </c>
      <c r="D42" s="25">
        <f t="shared" si="2"/>
        <v>4791.666666666666</v>
      </c>
      <c r="E42" s="29">
        <f t="shared" si="1"/>
        <v>10814.743151395014</v>
      </c>
      <c r="F42" s="37">
        <f t="shared" si="3"/>
        <v>2673655.462306756</v>
      </c>
      <c r="G42" s="37">
        <f t="shared" si="4"/>
        <v>2490000</v>
      </c>
      <c r="H42" s="48">
        <f t="shared" si="5"/>
        <v>510000</v>
      </c>
      <c r="I42" s="47">
        <v>10000</v>
      </c>
    </row>
    <row r="43" spans="2:9" ht="15.75">
      <c r="B43" s="17">
        <v>32</v>
      </c>
      <c r="C43" s="21">
        <f t="shared" si="0"/>
        <v>15606.40981806168</v>
      </c>
      <c r="D43" s="25">
        <f t="shared" si="2"/>
        <v>4772.499999999999</v>
      </c>
      <c r="E43" s="29">
        <f t="shared" si="1"/>
        <v>10833.909818061682</v>
      </c>
      <c r="F43" s="37">
        <f t="shared" si="3"/>
        <v>2662821.5524886944</v>
      </c>
      <c r="G43" s="37">
        <f t="shared" si="4"/>
        <v>2480000</v>
      </c>
      <c r="H43" s="48">
        <f t="shared" si="5"/>
        <v>520000</v>
      </c>
      <c r="I43" s="47">
        <v>10000</v>
      </c>
    </row>
    <row r="44" spans="2:9" ht="15.75">
      <c r="B44" s="17">
        <v>33</v>
      </c>
      <c r="C44" s="21">
        <f t="shared" si="0"/>
        <v>15606.40981806168</v>
      </c>
      <c r="D44" s="25">
        <f t="shared" si="2"/>
        <v>4753.333333333333</v>
      </c>
      <c r="E44" s="29">
        <f t="shared" si="1"/>
        <v>10853.076484728346</v>
      </c>
      <c r="F44" s="37">
        <f t="shared" si="3"/>
        <v>2651968.4760039663</v>
      </c>
      <c r="G44" s="37">
        <f t="shared" si="4"/>
        <v>2470000</v>
      </c>
      <c r="H44" s="48">
        <f t="shared" si="5"/>
        <v>530000</v>
      </c>
      <c r="I44" s="47">
        <v>10000</v>
      </c>
    </row>
    <row r="45" spans="2:9" ht="15.75">
      <c r="B45" s="17">
        <v>34</v>
      </c>
      <c r="C45" s="21">
        <f t="shared" si="0"/>
        <v>15606.40981806168</v>
      </c>
      <c r="D45" s="25">
        <f t="shared" si="2"/>
        <v>4734.166666666666</v>
      </c>
      <c r="E45" s="29">
        <f t="shared" si="1"/>
        <v>10872.243151395014</v>
      </c>
      <c r="F45" s="37">
        <f t="shared" si="3"/>
        <v>2641096.232852571</v>
      </c>
      <c r="G45" s="37">
        <f t="shared" si="4"/>
        <v>2460000</v>
      </c>
      <c r="H45" s="48">
        <f t="shared" si="5"/>
        <v>540000</v>
      </c>
      <c r="I45" s="47">
        <v>10000</v>
      </c>
    </row>
    <row r="46" spans="2:9" ht="15.75">
      <c r="B46" s="17">
        <v>35</v>
      </c>
      <c r="C46" s="21">
        <f t="shared" si="0"/>
        <v>15606.40981806168</v>
      </c>
      <c r="D46" s="25">
        <f t="shared" si="2"/>
        <v>4714.999999999999</v>
      </c>
      <c r="E46" s="29">
        <f t="shared" si="1"/>
        <v>10891.409818061682</v>
      </c>
      <c r="F46" s="37">
        <f t="shared" si="3"/>
        <v>2630204.8230345096</v>
      </c>
      <c r="G46" s="37">
        <f t="shared" si="4"/>
        <v>2450000</v>
      </c>
      <c r="H46" s="48">
        <f t="shared" si="5"/>
        <v>550000</v>
      </c>
      <c r="I46" s="47">
        <v>10000</v>
      </c>
    </row>
    <row r="47" spans="2:9" ht="15.75">
      <c r="B47" s="17">
        <v>36</v>
      </c>
      <c r="C47" s="21">
        <f t="shared" si="0"/>
        <v>15606.40981806168</v>
      </c>
      <c r="D47" s="25">
        <f t="shared" si="2"/>
        <v>4695.833333333333</v>
      </c>
      <c r="E47" s="29">
        <f t="shared" si="1"/>
        <v>10910.576484728346</v>
      </c>
      <c r="F47" s="37">
        <f t="shared" si="3"/>
        <v>2619294.2465497814</v>
      </c>
      <c r="G47" s="37">
        <f t="shared" si="4"/>
        <v>2440000</v>
      </c>
      <c r="H47" s="48">
        <f t="shared" si="5"/>
        <v>560000</v>
      </c>
      <c r="I47" s="47">
        <v>10000</v>
      </c>
    </row>
    <row r="48" spans="2:9" ht="15.75">
      <c r="B48" s="17">
        <v>37</v>
      </c>
      <c r="C48" s="21">
        <f t="shared" si="0"/>
        <v>15606.40981806168</v>
      </c>
      <c r="D48" s="25">
        <f t="shared" si="2"/>
        <v>4676.666666666666</v>
      </c>
      <c r="E48" s="29">
        <f t="shared" si="1"/>
        <v>10929.743151395014</v>
      </c>
      <c r="F48" s="37">
        <f t="shared" si="3"/>
        <v>2608364.5033983863</v>
      </c>
      <c r="G48" s="37">
        <f t="shared" si="4"/>
        <v>2430000</v>
      </c>
      <c r="H48" s="48">
        <f t="shared" si="5"/>
        <v>570000</v>
      </c>
      <c r="I48" s="47">
        <v>10000</v>
      </c>
    </row>
    <row r="49" spans="2:9" ht="15.75">
      <c r="B49" s="17">
        <v>38</v>
      </c>
      <c r="C49" s="21">
        <f t="shared" si="0"/>
        <v>15606.40981806168</v>
      </c>
      <c r="D49" s="25">
        <f t="shared" si="2"/>
        <v>4657.499999999999</v>
      </c>
      <c r="E49" s="29">
        <f t="shared" si="1"/>
        <v>10948.909818061682</v>
      </c>
      <c r="F49" s="37">
        <f t="shared" si="3"/>
        <v>2597415.5935803247</v>
      </c>
      <c r="G49" s="37">
        <f t="shared" si="4"/>
        <v>2420000</v>
      </c>
      <c r="H49" s="48">
        <f t="shared" si="5"/>
        <v>580000</v>
      </c>
      <c r="I49" s="47">
        <v>10000</v>
      </c>
    </row>
    <row r="50" spans="2:9" ht="15.75">
      <c r="B50" s="17">
        <v>39</v>
      </c>
      <c r="C50" s="21">
        <f t="shared" si="0"/>
        <v>15606.40981806168</v>
      </c>
      <c r="D50" s="25">
        <f t="shared" si="2"/>
        <v>4638.333333333333</v>
      </c>
      <c r="E50" s="29">
        <f t="shared" si="1"/>
        <v>10968.076484728346</v>
      </c>
      <c r="F50" s="37">
        <f t="shared" si="3"/>
        <v>2586447.5170955965</v>
      </c>
      <c r="G50" s="37">
        <f t="shared" si="4"/>
        <v>2410000</v>
      </c>
      <c r="H50" s="48">
        <f t="shared" si="5"/>
        <v>590000</v>
      </c>
      <c r="I50" s="47">
        <v>10000</v>
      </c>
    </row>
    <row r="51" spans="2:9" ht="15.75">
      <c r="B51" s="17">
        <v>40</v>
      </c>
      <c r="C51" s="21">
        <f t="shared" si="0"/>
        <v>15606.40981806168</v>
      </c>
      <c r="D51" s="25">
        <f t="shared" si="2"/>
        <v>4619.166666666666</v>
      </c>
      <c r="E51" s="29">
        <f t="shared" si="1"/>
        <v>10987.243151395014</v>
      </c>
      <c r="F51" s="37">
        <f t="shared" si="3"/>
        <v>2575460.2739442014</v>
      </c>
      <c r="G51" s="37">
        <f t="shared" si="4"/>
        <v>2400000</v>
      </c>
      <c r="H51" s="48">
        <f t="shared" si="5"/>
        <v>600000</v>
      </c>
      <c r="I51" s="47">
        <v>10000</v>
      </c>
    </row>
    <row r="52" spans="2:9" ht="15.75">
      <c r="B52" s="17">
        <v>41</v>
      </c>
      <c r="C52" s="21">
        <f t="shared" si="0"/>
        <v>15606.40981806168</v>
      </c>
      <c r="D52" s="25">
        <f t="shared" si="2"/>
        <v>4599.999999999999</v>
      </c>
      <c r="E52" s="29">
        <f t="shared" si="1"/>
        <v>11006.409818061682</v>
      </c>
      <c r="F52" s="37">
        <f t="shared" si="3"/>
        <v>2564453.86412614</v>
      </c>
      <c r="G52" s="37">
        <f t="shared" si="4"/>
        <v>2390000</v>
      </c>
      <c r="H52" s="48">
        <f t="shared" si="5"/>
        <v>610000</v>
      </c>
      <c r="I52" s="47">
        <v>10000</v>
      </c>
    </row>
    <row r="53" spans="2:9" ht="15.75">
      <c r="B53" s="17">
        <v>42</v>
      </c>
      <c r="C53" s="21">
        <f t="shared" si="0"/>
        <v>15606.40981806168</v>
      </c>
      <c r="D53" s="25">
        <f t="shared" si="2"/>
        <v>4580.833333333333</v>
      </c>
      <c r="E53" s="29">
        <f t="shared" si="1"/>
        <v>11025.576484728346</v>
      </c>
      <c r="F53" s="37">
        <f t="shared" si="3"/>
        <v>2553428.2876414116</v>
      </c>
      <c r="G53" s="37">
        <f t="shared" si="4"/>
        <v>2380000</v>
      </c>
      <c r="H53" s="48">
        <f t="shared" si="5"/>
        <v>620000</v>
      </c>
      <c r="I53" s="47">
        <v>10000</v>
      </c>
    </row>
    <row r="54" spans="2:9" ht="15.75">
      <c r="B54" s="17">
        <v>43</v>
      </c>
      <c r="C54" s="21">
        <f t="shared" si="0"/>
        <v>15606.40981806168</v>
      </c>
      <c r="D54" s="25">
        <f t="shared" si="2"/>
        <v>4561.666666666666</v>
      </c>
      <c r="E54" s="29">
        <f t="shared" si="1"/>
        <v>11044.743151395014</v>
      </c>
      <c r="F54" s="37">
        <f t="shared" si="3"/>
        <v>2542383.5444900165</v>
      </c>
      <c r="G54" s="37">
        <f t="shared" si="4"/>
        <v>2370000</v>
      </c>
      <c r="H54" s="48">
        <f t="shared" si="5"/>
        <v>630000</v>
      </c>
      <c r="I54" s="47">
        <v>10000</v>
      </c>
    </row>
    <row r="55" spans="2:9" ht="15.75">
      <c r="B55" s="17">
        <v>44</v>
      </c>
      <c r="C55" s="21">
        <f t="shared" si="0"/>
        <v>15606.40981806168</v>
      </c>
      <c r="D55" s="25">
        <f t="shared" si="2"/>
        <v>4542.499999999999</v>
      </c>
      <c r="E55" s="29">
        <f t="shared" si="1"/>
        <v>11063.909818061682</v>
      </c>
      <c r="F55" s="37">
        <f t="shared" si="3"/>
        <v>2531319.634671955</v>
      </c>
      <c r="G55" s="37">
        <f t="shared" si="4"/>
        <v>2360000</v>
      </c>
      <c r="H55" s="48">
        <f t="shared" si="5"/>
        <v>640000</v>
      </c>
      <c r="I55" s="47">
        <v>10000</v>
      </c>
    </row>
    <row r="56" spans="2:9" ht="15.75">
      <c r="B56" s="17">
        <v>45</v>
      </c>
      <c r="C56" s="21">
        <f t="shared" si="0"/>
        <v>15606.40981806168</v>
      </c>
      <c r="D56" s="25">
        <f t="shared" si="2"/>
        <v>4523.333333333333</v>
      </c>
      <c r="E56" s="29">
        <f t="shared" si="1"/>
        <v>11083.076484728346</v>
      </c>
      <c r="F56" s="37">
        <f t="shared" si="3"/>
        <v>2520236.5581872268</v>
      </c>
      <c r="G56" s="37">
        <f t="shared" si="4"/>
        <v>2350000</v>
      </c>
      <c r="H56" s="48">
        <f t="shared" si="5"/>
        <v>650000</v>
      </c>
      <c r="I56" s="47">
        <v>10000</v>
      </c>
    </row>
    <row r="57" spans="2:9" ht="15.75">
      <c r="B57" s="17">
        <v>46</v>
      </c>
      <c r="C57" s="21">
        <f t="shared" si="0"/>
        <v>15606.40981806168</v>
      </c>
      <c r="D57" s="25">
        <f t="shared" si="2"/>
        <v>4504.166666666666</v>
      </c>
      <c r="E57" s="29">
        <f t="shared" si="1"/>
        <v>11102.243151395014</v>
      </c>
      <c r="F57" s="37">
        <f t="shared" si="3"/>
        <v>2509134.3150358316</v>
      </c>
      <c r="G57" s="37">
        <f t="shared" si="4"/>
        <v>2340000</v>
      </c>
      <c r="H57" s="48">
        <f t="shared" si="5"/>
        <v>660000</v>
      </c>
      <c r="I57" s="47">
        <v>10000</v>
      </c>
    </row>
    <row r="58" spans="2:9" ht="15.75">
      <c r="B58" s="17">
        <v>47</v>
      </c>
      <c r="C58" s="21">
        <f t="shared" si="0"/>
        <v>15606.40981806168</v>
      </c>
      <c r="D58" s="25">
        <f t="shared" si="2"/>
        <v>4484.999999999999</v>
      </c>
      <c r="E58" s="29">
        <f t="shared" si="1"/>
        <v>11121.409818061682</v>
      </c>
      <c r="F58" s="37">
        <f t="shared" si="3"/>
        <v>2498012.90521777</v>
      </c>
      <c r="G58" s="37">
        <f t="shared" si="4"/>
        <v>2330000</v>
      </c>
      <c r="H58" s="48">
        <f t="shared" si="5"/>
        <v>670000</v>
      </c>
      <c r="I58" s="47">
        <v>10000</v>
      </c>
    </row>
    <row r="59" spans="2:9" ht="15.75">
      <c r="B59" s="17">
        <v>48</v>
      </c>
      <c r="C59" s="21">
        <f t="shared" si="0"/>
        <v>15606.40981806168</v>
      </c>
      <c r="D59" s="25">
        <f t="shared" si="2"/>
        <v>4465.833333333333</v>
      </c>
      <c r="E59" s="29">
        <f t="shared" si="1"/>
        <v>11140.576484728346</v>
      </c>
      <c r="F59" s="37">
        <f t="shared" si="3"/>
        <v>2486872.328733042</v>
      </c>
      <c r="G59" s="37">
        <f t="shared" si="4"/>
        <v>2320000</v>
      </c>
      <c r="H59" s="48">
        <f t="shared" si="5"/>
        <v>680000</v>
      </c>
      <c r="I59" s="47">
        <v>10000</v>
      </c>
    </row>
    <row r="60" spans="2:9" ht="15.75">
      <c r="B60" s="17">
        <v>49</v>
      </c>
      <c r="C60" s="21">
        <f t="shared" si="0"/>
        <v>15606.40981806168</v>
      </c>
      <c r="D60" s="25">
        <f t="shared" si="2"/>
        <v>4446.666666666666</v>
      </c>
      <c r="E60" s="29">
        <f t="shared" si="1"/>
        <v>11159.743151395014</v>
      </c>
      <c r="F60" s="37">
        <f t="shared" si="3"/>
        <v>2475712.5855816468</v>
      </c>
      <c r="G60" s="37">
        <f t="shared" si="4"/>
        <v>2310000</v>
      </c>
      <c r="H60" s="48">
        <f t="shared" si="5"/>
        <v>690000</v>
      </c>
      <c r="I60" s="47">
        <v>10000</v>
      </c>
    </row>
    <row r="61" spans="2:9" ht="15.75">
      <c r="B61" s="17">
        <v>50</v>
      </c>
      <c r="C61" s="21">
        <f t="shared" si="0"/>
        <v>15606.40981806168</v>
      </c>
      <c r="D61" s="25">
        <f t="shared" si="2"/>
        <v>4427.499999999999</v>
      </c>
      <c r="E61" s="29">
        <f t="shared" si="1"/>
        <v>11178.909818061682</v>
      </c>
      <c r="F61" s="37">
        <f t="shared" si="3"/>
        <v>2464533.675763585</v>
      </c>
      <c r="G61" s="37">
        <f t="shared" si="4"/>
        <v>2300000</v>
      </c>
      <c r="H61" s="48">
        <f t="shared" si="5"/>
        <v>700000</v>
      </c>
      <c r="I61" s="47">
        <v>10000</v>
      </c>
    </row>
    <row r="62" spans="2:9" ht="15.75">
      <c r="B62" s="17">
        <v>51</v>
      </c>
      <c r="C62" s="21">
        <f t="shared" si="0"/>
        <v>15606.40981806168</v>
      </c>
      <c r="D62" s="25">
        <f t="shared" si="2"/>
        <v>4408.333333333333</v>
      </c>
      <c r="E62" s="29">
        <f t="shared" si="1"/>
        <v>11198.076484728346</v>
      </c>
      <c r="F62" s="37">
        <f t="shared" si="3"/>
        <v>2453335.599278857</v>
      </c>
      <c r="G62" s="37">
        <f t="shared" si="4"/>
        <v>2290000</v>
      </c>
      <c r="H62" s="48">
        <f t="shared" si="5"/>
        <v>710000</v>
      </c>
      <c r="I62" s="47">
        <v>10000</v>
      </c>
    </row>
    <row r="63" spans="2:9" ht="15.75">
      <c r="B63" s="17">
        <v>52</v>
      </c>
      <c r="C63" s="21">
        <f t="shared" si="0"/>
        <v>15606.40981806168</v>
      </c>
      <c r="D63" s="25">
        <f t="shared" si="2"/>
        <v>4389.166666666666</v>
      </c>
      <c r="E63" s="29">
        <f t="shared" si="1"/>
        <v>11217.243151395014</v>
      </c>
      <c r="F63" s="37">
        <f t="shared" si="3"/>
        <v>2442118.356127462</v>
      </c>
      <c r="G63" s="37">
        <f t="shared" si="4"/>
        <v>2280000</v>
      </c>
      <c r="H63" s="48">
        <f t="shared" si="5"/>
        <v>720000</v>
      </c>
      <c r="I63" s="47">
        <v>10000</v>
      </c>
    </row>
    <row r="64" spans="2:9" ht="15.75">
      <c r="B64" s="17">
        <v>53</v>
      </c>
      <c r="C64" s="21">
        <f t="shared" si="0"/>
        <v>15606.40981806168</v>
      </c>
      <c r="D64" s="25">
        <f t="shared" si="2"/>
        <v>4369.999999999999</v>
      </c>
      <c r="E64" s="29">
        <f t="shared" si="1"/>
        <v>11236.409818061682</v>
      </c>
      <c r="F64" s="37">
        <f t="shared" si="3"/>
        <v>2430881.9463094003</v>
      </c>
      <c r="G64" s="37">
        <f t="shared" si="4"/>
        <v>2270000</v>
      </c>
      <c r="H64" s="48">
        <f t="shared" si="5"/>
        <v>730000</v>
      </c>
      <c r="I64" s="47">
        <v>10000</v>
      </c>
    </row>
    <row r="65" spans="2:9" ht="15.75">
      <c r="B65" s="17">
        <v>54</v>
      </c>
      <c r="C65" s="21">
        <f t="shared" si="0"/>
        <v>15606.40981806168</v>
      </c>
      <c r="D65" s="25">
        <f t="shared" si="2"/>
        <v>4350.833333333333</v>
      </c>
      <c r="E65" s="29">
        <f t="shared" si="1"/>
        <v>11255.576484728346</v>
      </c>
      <c r="F65" s="37">
        <f t="shared" si="3"/>
        <v>2419626.369824672</v>
      </c>
      <c r="G65" s="37">
        <f t="shared" si="4"/>
        <v>2260000</v>
      </c>
      <c r="H65" s="48">
        <f t="shared" si="5"/>
        <v>740000</v>
      </c>
      <c r="I65" s="47">
        <v>10000</v>
      </c>
    </row>
    <row r="66" spans="2:9" ht="15.75">
      <c r="B66" s="17">
        <v>55</v>
      </c>
      <c r="C66" s="21">
        <f t="shared" si="0"/>
        <v>15606.40981806168</v>
      </c>
      <c r="D66" s="25">
        <f t="shared" si="2"/>
        <v>4331.666666666666</v>
      </c>
      <c r="E66" s="29">
        <f t="shared" si="1"/>
        <v>11274.743151395014</v>
      </c>
      <c r="F66" s="37">
        <f t="shared" si="3"/>
        <v>2408351.626673277</v>
      </c>
      <c r="G66" s="37">
        <f t="shared" si="4"/>
        <v>2250000</v>
      </c>
      <c r="H66" s="48">
        <f t="shared" si="5"/>
        <v>750000</v>
      </c>
      <c r="I66" s="47">
        <v>10000</v>
      </c>
    </row>
    <row r="67" spans="2:9" ht="15.75">
      <c r="B67" s="17">
        <v>56</v>
      </c>
      <c r="C67" s="21">
        <f t="shared" si="0"/>
        <v>15606.40981806168</v>
      </c>
      <c r="D67" s="25">
        <f t="shared" si="2"/>
        <v>4312.499999999999</v>
      </c>
      <c r="E67" s="29">
        <f t="shared" si="1"/>
        <v>11293.909818061682</v>
      </c>
      <c r="F67" s="37">
        <f t="shared" si="3"/>
        <v>2397057.7168552154</v>
      </c>
      <c r="G67" s="37">
        <f t="shared" si="4"/>
        <v>2240000</v>
      </c>
      <c r="H67" s="48">
        <f t="shared" si="5"/>
        <v>760000</v>
      </c>
      <c r="I67" s="47">
        <v>10000</v>
      </c>
    </row>
    <row r="68" spans="2:9" ht="15.75">
      <c r="B68" s="17">
        <v>57</v>
      </c>
      <c r="C68" s="21">
        <f t="shared" si="0"/>
        <v>15606.40981806168</v>
      </c>
      <c r="D68" s="25">
        <f t="shared" si="2"/>
        <v>4293.333333333333</v>
      </c>
      <c r="E68" s="29">
        <f t="shared" si="1"/>
        <v>11313.076484728346</v>
      </c>
      <c r="F68" s="37">
        <f t="shared" si="3"/>
        <v>2385744.6403704872</v>
      </c>
      <c r="G68" s="37">
        <f t="shared" si="4"/>
        <v>2230000</v>
      </c>
      <c r="H68" s="48">
        <f t="shared" si="5"/>
        <v>770000</v>
      </c>
      <c r="I68" s="47">
        <v>10000</v>
      </c>
    </row>
    <row r="69" spans="2:9" ht="15.75">
      <c r="B69" s="17">
        <v>58</v>
      </c>
      <c r="C69" s="21">
        <f t="shared" si="0"/>
        <v>15606.40981806168</v>
      </c>
      <c r="D69" s="25">
        <f t="shared" si="2"/>
        <v>4274.166666666666</v>
      </c>
      <c r="E69" s="29">
        <f t="shared" si="1"/>
        <v>11332.243151395014</v>
      </c>
      <c r="F69" s="37">
        <f t="shared" si="3"/>
        <v>2374412.397219092</v>
      </c>
      <c r="G69" s="37">
        <f t="shared" si="4"/>
        <v>2220000</v>
      </c>
      <c r="H69" s="48">
        <f t="shared" si="5"/>
        <v>780000</v>
      </c>
      <c r="I69" s="47">
        <v>10000</v>
      </c>
    </row>
    <row r="70" spans="2:9" ht="15.75">
      <c r="B70" s="17">
        <v>59</v>
      </c>
      <c r="C70" s="21">
        <f t="shared" si="0"/>
        <v>15606.40981806168</v>
      </c>
      <c r="D70" s="25">
        <f t="shared" si="2"/>
        <v>4254.999999999999</v>
      </c>
      <c r="E70" s="29">
        <f t="shared" si="1"/>
        <v>11351.409818061682</v>
      </c>
      <c r="F70" s="37">
        <f t="shared" si="3"/>
        <v>2363060.9874010305</v>
      </c>
      <c r="G70" s="37">
        <f t="shared" si="4"/>
        <v>2210000</v>
      </c>
      <c r="H70" s="48">
        <f t="shared" si="5"/>
        <v>790000</v>
      </c>
      <c r="I70" s="47">
        <v>10000</v>
      </c>
    </row>
    <row r="71" spans="2:9" ht="15.75">
      <c r="B71" s="17">
        <v>60</v>
      </c>
      <c r="C71" s="21">
        <f t="shared" si="0"/>
        <v>15606.40981806168</v>
      </c>
      <c r="D71" s="25">
        <f t="shared" si="2"/>
        <v>4235.833333333333</v>
      </c>
      <c r="E71" s="29">
        <f t="shared" si="1"/>
        <v>11370.576484728346</v>
      </c>
      <c r="F71" s="37">
        <f t="shared" si="3"/>
        <v>2351690.4109163024</v>
      </c>
      <c r="G71" s="37">
        <f t="shared" si="4"/>
        <v>2200000</v>
      </c>
      <c r="H71" s="48">
        <f t="shared" si="5"/>
        <v>800000</v>
      </c>
      <c r="I71" s="47">
        <v>10000</v>
      </c>
    </row>
    <row r="72" spans="2:9" ht="15.75">
      <c r="B72" s="17">
        <v>61</v>
      </c>
      <c r="C72" s="21">
        <f t="shared" si="0"/>
        <v>15606.40981806168</v>
      </c>
      <c r="D72" s="25">
        <f t="shared" si="2"/>
        <v>4216.666666666666</v>
      </c>
      <c r="E72" s="29">
        <f t="shared" si="1"/>
        <v>11389.743151395014</v>
      </c>
      <c r="F72" s="37">
        <f t="shared" si="3"/>
        <v>2340300.6677649072</v>
      </c>
      <c r="G72" s="37">
        <f t="shared" si="4"/>
        <v>2190000</v>
      </c>
      <c r="H72" s="48">
        <f t="shared" si="5"/>
        <v>810000</v>
      </c>
      <c r="I72" s="47">
        <v>10000</v>
      </c>
    </row>
    <row r="73" spans="2:9" ht="15.75">
      <c r="B73" s="17">
        <v>62</v>
      </c>
      <c r="C73" s="21">
        <f t="shared" si="0"/>
        <v>15606.40981806168</v>
      </c>
      <c r="D73" s="25">
        <f t="shared" si="2"/>
        <v>4197.499999999999</v>
      </c>
      <c r="E73" s="29">
        <f t="shared" si="1"/>
        <v>11408.909818061682</v>
      </c>
      <c r="F73" s="37">
        <f t="shared" si="3"/>
        <v>2328891.7579468456</v>
      </c>
      <c r="G73" s="37">
        <f t="shared" si="4"/>
        <v>2180000</v>
      </c>
      <c r="H73" s="48">
        <f t="shared" si="5"/>
        <v>820000</v>
      </c>
      <c r="I73" s="47">
        <v>10000</v>
      </c>
    </row>
    <row r="74" spans="2:9" ht="15.75">
      <c r="B74" s="17">
        <v>63</v>
      </c>
      <c r="C74" s="21">
        <f t="shared" si="0"/>
        <v>15606.40981806168</v>
      </c>
      <c r="D74" s="25">
        <f t="shared" si="2"/>
        <v>4178.333333333333</v>
      </c>
      <c r="E74" s="29">
        <f t="shared" si="1"/>
        <v>11428.076484728346</v>
      </c>
      <c r="F74" s="37">
        <f t="shared" si="3"/>
        <v>2317463.6814621175</v>
      </c>
      <c r="G74" s="37">
        <f t="shared" si="4"/>
        <v>2170000</v>
      </c>
      <c r="H74" s="48">
        <f t="shared" si="5"/>
        <v>830000</v>
      </c>
      <c r="I74" s="47">
        <v>10000</v>
      </c>
    </row>
    <row r="75" spans="2:9" ht="15.75">
      <c r="B75" s="17">
        <v>64</v>
      </c>
      <c r="C75" s="21">
        <f t="shared" si="0"/>
        <v>15606.40981806168</v>
      </c>
      <c r="D75" s="25">
        <f t="shared" si="2"/>
        <v>4159.166666666666</v>
      </c>
      <c r="E75" s="29">
        <f t="shared" si="1"/>
        <v>11447.243151395014</v>
      </c>
      <c r="F75" s="37">
        <f t="shared" si="3"/>
        <v>2306016.4383107224</v>
      </c>
      <c r="G75" s="37">
        <f t="shared" si="4"/>
        <v>2160000</v>
      </c>
      <c r="H75" s="48">
        <f t="shared" si="5"/>
        <v>840000</v>
      </c>
      <c r="I75" s="47">
        <v>10000</v>
      </c>
    </row>
    <row r="76" spans="2:9" ht="15.75">
      <c r="B76" s="17">
        <v>65</v>
      </c>
      <c r="C76" s="21">
        <f aca="true" t="shared" si="6" ref="C76:C139">$C$3/$E$8</f>
        <v>15606.40981806168</v>
      </c>
      <c r="D76" s="25">
        <f t="shared" si="2"/>
        <v>4139.999999999999</v>
      </c>
      <c r="E76" s="29">
        <f aca="true" t="shared" si="7" ref="E76:E139">C76-D76</f>
        <v>11466.409818061682</v>
      </c>
      <c r="F76" s="37">
        <f t="shared" si="3"/>
        <v>2294550.0284926607</v>
      </c>
      <c r="G76" s="37">
        <f t="shared" si="4"/>
        <v>2150000</v>
      </c>
      <c r="H76" s="48">
        <f t="shared" si="5"/>
        <v>850000</v>
      </c>
      <c r="I76" s="47">
        <v>10000</v>
      </c>
    </row>
    <row r="77" spans="2:9" ht="15.75">
      <c r="B77" s="17">
        <v>66</v>
      </c>
      <c r="C77" s="21">
        <f t="shared" si="6"/>
        <v>15606.40981806168</v>
      </c>
      <c r="D77" s="25">
        <f aca="true" t="shared" si="8" ref="D77:D140">G76*$F$4/100</f>
        <v>4120.833333333333</v>
      </c>
      <c r="E77" s="29">
        <f t="shared" si="7"/>
        <v>11485.576484728346</v>
      </c>
      <c r="F77" s="37">
        <f aca="true" t="shared" si="9" ref="F77:F134">F76-E77</f>
        <v>2283064.4520079326</v>
      </c>
      <c r="G77" s="37">
        <f aca="true" t="shared" si="10" ref="G77:G140">G76-I77</f>
        <v>2140000</v>
      </c>
      <c r="H77" s="48">
        <f aca="true" t="shared" si="11" ref="H77:H140">H76+I77</f>
        <v>860000</v>
      </c>
      <c r="I77" s="47">
        <v>10000</v>
      </c>
    </row>
    <row r="78" spans="2:9" ht="15.75">
      <c r="B78" s="17">
        <v>67</v>
      </c>
      <c r="C78" s="21">
        <f t="shared" si="6"/>
        <v>15606.40981806168</v>
      </c>
      <c r="D78" s="25">
        <f t="shared" si="8"/>
        <v>4101.666666666666</v>
      </c>
      <c r="E78" s="29">
        <f t="shared" si="7"/>
        <v>11504.743151395014</v>
      </c>
      <c r="F78" s="37">
        <f t="shared" si="9"/>
        <v>2271559.7088565375</v>
      </c>
      <c r="G78" s="37">
        <f t="shared" si="10"/>
        <v>2130000</v>
      </c>
      <c r="H78" s="48">
        <f t="shared" si="11"/>
        <v>870000</v>
      </c>
      <c r="I78" s="47">
        <v>10000</v>
      </c>
    </row>
    <row r="79" spans="2:9" ht="15.75">
      <c r="B79" s="17">
        <v>68</v>
      </c>
      <c r="C79" s="21">
        <f t="shared" si="6"/>
        <v>15606.40981806168</v>
      </c>
      <c r="D79" s="25">
        <f t="shared" si="8"/>
        <v>4082.4999999999995</v>
      </c>
      <c r="E79" s="29">
        <f t="shared" si="7"/>
        <v>11523.90981806168</v>
      </c>
      <c r="F79" s="37">
        <f t="shared" si="9"/>
        <v>2260035.799038476</v>
      </c>
      <c r="G79" s="37">
        <f t="shared" si="10"/>
        <v>2120000</v>
      </c>
      <c r="H79" s="48">
        <f t="shared" si="11"/>
        <v>880000</v>
      </c>
      <c r="I79" s="47">
        <v>10000</v>
      </c>
    </row>
    <row r="80" spans="2:9" ht="15.75">
      <c r="B80" s="17">
        <v>69</v>
      </c>
      <c r="C80" s="21">
        <f t="shared" si="6"/>
        <v>15606.40981806168</v>
      </c>
      <c r="D80" s="25">
        <f t="shared" si="8"/>
        <v>4063.333333333333</v>
      </c>
      <c r="E80" s="29">
        <f t="shared" si="7"/>
        <v>11543.076484728346</v>
      </c>
      <c r="F80" s="37">
        <f t="shared" si="9"/>
        <v>2248492.7225537477</v>
      </c>
      <c r="G80" s="37">
        <f t="shared" si="10"/>
        <v>2110000</v>
      </c>
      <c r="H80" s="48">
        <f t="shared" si="11"/>
        <v>890000</v>
      </c>
      <c r="I80" s="47">
        <v>10000</v>
      </c>
    </row>
    <row r="81" spans="2:9" ht="15.75">
      <c r="B81" s="17">
        <v>70</v>
      </c>
      <c r="C81" s="21">
        <f t="shared" si="6"/>
        <v>15606.40981806168</v>
      </c>
      <c r="D81" s="25">
        <f t="shared" si="8"/>
        <v>4044.166666666666</v>
      </c>
      <c r="E81" s="29">
        <f t="shared" si="7"/>
        <v>11562.243151395014</v>
      </c>
      <c r="F81" s="37">
        <f t="shared" si="9"/>
        <v>2236930.4794023526</v>
      </c>
      <c r="G81" s="37">
        <f t="shared" si="10"/>
        <v>2100000</v>
      </c>
      <c r="H81" s="48">
        <f t="shared" si="11"/>
        <v>900000</v>
      </c>
      <c r="I81" s="47">
        <v>10000</v>
      </c>
    </row>
    <row r="82" spans="2:9" ht="15.75">
      <c r="B82" s="17">
        <v>71</v>
      </c>
      <c r="C82" s="21">
        <f t="shared" si="6"/>
        <v>15606.40981806168</v>
      </c>
      <c r="D82" s="25">
        <f t="shared" si="8"/>
        <v>4024.9999999999995</v>
      </c>
      <c r="E82" s="29">
        <f t="shared" si="7"/>
        <v>11581.40981806168</v>
      </c>
      <c r="F82" s="37">
        <f t="shared" si="9"/>
        <v>2225349.069584291</v>
      </c>
      <c r="G82" s="37">
        <f t="shared" si="10"/>
        <v>2090000</v>
      </c>
      <c r="H82" s="48">
        <f t="shared" si="11"/>
        <v>910000</v>
      </c>
      <c r="I82" s="47">
        <v>10000</v>
      </c>
    </row>
    <row r="83" spans="2:9" ht="15.75">
      <c r="B83" s="17">
        <v>72</v>
      </c>
      <c r="C83" s="21">
        <f t="shared" si="6"/>
        <v>15606.40981806168</v>
      </c>
      <c r="D83" s="25">
        <f t="shared" si="8"/>
        <v>4005.833333333333</v>
      </c>
      <c r="E83" s="29">
        <f t="shared" si="7"/>
        <v>11600.576484728346</v>
      </c>
      <c r="F83" s="37">
        <f t="shared" si="9"/>
        <v>2213748.493099563</v>
      </c>
      <c r="G83" s="37">
        <f t="shared" si="10"/>
        <v>2080000</v>
      </c>
      <c r="H83" s="48">
        <f t="shared" si="11"/>
        <v>920000</v>
      </c>
      <c r="I83" s="47">
        <v>10000</v>
      </c>
    </row>
    <row r="84" spans="2:9" ht="15.75">
      <c r="B84" s="17">
        <v>73</v>
      </c>
      <c r="C84" s="21">
        <f t="shared" si="6"/>
        <v>15606.40981806168</v>
      </c>
      <c r="D84" s="25">
        <f t="shared" si="8"/>
        <v>3986.666666666666</v>
      </c>
      <c r="E84" s="29">
        <f t="shared" si="7"/>
        <v>11619.743151395014</v>
      </c>
      <c r="F84" s="37">
        <f t="shared" si="9"/>
        <v>2202128.7499481677</v>
      </c>
      <c r="G84" s="37">
        <f t="shared" si="10"/>
        <v>2070000</v>
      </c>
      <c r="H84" s="48">
        <f t="shared" si="11"/>
        <v>930000</v>
      </c>
      <c r="I84" s="47">
        <v>10000</v>
      </c>
    </row>
    <row r="85" spans="2:9" ht="15.75">
      <c r="B85" s="17">
        <v>74</v>
      </c>
      <c r="C85" s="21">
        <f t="shared" si="6"/>
        <v>15606.40981806168</v>
      </c>
      <c r="D85" s="25">
        <f t="shared" si="8"/>
        <v>3967.4999999999995</v>
      </c>
      <c r="E85" s="29">
        <f t="shared" si="7"/>
        <v>11638.90981806168</v>
      </c>
      <c r="F85" s="37">
        <f t="shared" si="9"/>
        <v>2190489.840130106</v>
      </c>
      <c r="G85" s="37">
        <f t="shared" si="10"/>
        <v>2060000</v>
      </c>
      <c r="H85" s="48">
        <f t="shared" si="11"/>
        <v>940000</v>
      </c>
      <c r="I85" s="47">
        <v>10000</v>
      </c>
    </row>
    <row r="86" spans="2:9" ht="15.75">
      <c r="B86" s="17">
        <v>75</v>
      </c>
      <c r="C86" s="21">
        <f t="shared" si="6"/>
        <v>15606.40981806168</v>
      </c>
      <c r="D86" s="25">
        <f t="shared" si="8"/>
        <v>3948.333333333333</v>
      </c>
      <c r="E86" s="29">
        <f t="shared" si="7"/>
        <v>11658.076484728346</v>
      </c>
      <c r="F86" s="37">
        <f t="shared" si="9"/>
        <v>2178831.763645378</v>
      </c>
      <c r="G86" s="37">
        <f t="shared" si="10"/>
        <v>2050000</v>
      </c>
      <c r="H86" s="48">
        <f t="shared" si="11"/>
        <v>950000</v>
      </c>
      <c r="I86" s="47">
        <v>10000</v>
      </c>
    </row>
    <row r="87" spans="2:9" ht="15.75">
      <c r="B87" s="17">
        <v>76</v>
      </c>
      <c r="C87" s="21">
        <f t="shared" si="6"/>
        <v>15606.40981806168</v>
      </c>
      <c r="D87" s="25">
        <f t="shared" si="8"/>
        <v>3929.166666666666</v>
      </c>
      <c r="E87" s="29">
        <f t="shared" si="7"/>
        <v>11677.243151395014</v>
      </c>
      <c r="F87" s="37">
        <f t="shared" si="9"/>
        <v>2167154.520493983</v>
      </c>
      <c r="G87" s="37">
        <f t="shared" si="10"/>
        <v>2040000</v>
      </c>
      <c r="H87" s="48">
        <f t="shared" si="11"/>
        <v>960000</v>
      </c>
      <c r="I87" s="47">
        <v>10000</v>
      </c>
    </row>
    <row r="88" spans="2:9" ht="15.75">
      <c r="B88" s="17">
        <v>77</v>
      </c>
      <c r="C88" s="21">
        <f t="shared" si="6"/>
        <v>15606.40981806168</v>
      </c>
      <c r="D88" s="25">
        <f t="shared" si="8"/>
        <v>3909.9999999999995</v>
      </c>
      <c r="E88" s="29">
        <f t="shared" si="7"/>
        <v>11696.40981806168</v>
      </c>
      <c r="F88" s="37">
        <f t="shared" si="9"/>
        <v>2155458.110675921</v>
      </c>
      <c r="G88" s="37">
        <f t="shared" si="10"/>
        <v>2030000</v>
      </c>
      <c r="H88" s="48">
        <f t="shared" si="11"/>
        <v>970000</v>
      </c>
      <c r="I88" s="47">
        <v>10000</v>
      </c>
    </row>
    <row r="89" spans="2:9" ht="15.75">
      <c r="B89" s="17">
        <v>78</v>
      </c>
      <c r="C89" s="21">
        <f t="shared" si="6"/>
        <v>15606.40981806168</v>
      </c>
      <c r="D89" s="25">
        <f t="shared" si="8"/>
        <v>3890.833333333333</v>
      </c>
      <c r="E89" s="29">
        <f t="shared" si="7"/>
        <v>11715.576484728346</v>
      </c>
      <c r="F89" s="37">
        <f t="shared" si="9"/>
        <v>2143742.534191193</v>
      </c>
      <c r="G89" s="37">
        <f t="shared" si="10"/>
        <v>2020000</v>
      </c>
      <c r="H89" s="48">
        <f t="shared" si="11"/>
        <v>980000</v>
      </c>
      <c r="I89" s="47">
        <v>10000</v>
      </c>
    </row>
    <row r="90" spans="2:9" ht="15.75">
      <c r="B90" s="17">
        <v>79</v>
      </c>
      <c r="C90" s="21">
        <f t="shared" si="6"/>
        <v>15606.40981806168</v>
      </c>
      <c r="D90" s="25">
        <f t="shared" si="8"/>
        <v>3871.666666666666</v>
      </c>
      <c r="E90" s="29">
        <f t="shared" si="7"/>
        <v>11734.743151395014</v>
      </c>
      <c r="F90" s="37">
        <f t="shared" si="9"/>
        <v>2132007.791039798</v>
      </c>
      <c r="G90" s="37">
        <f t="shared" si="10"/>
        <v>2010000</v>
      </c>
      <c r="H90" s="48">
        <f t="shared" si="11"/>
        <v>990000</v>
      </c>
      <c r="I90" s="47">
        <v>10000</v>
      </c>
    </row>
    <row r="91" spans="2:9" ht="15.75">
      <c r="B91" s="17">
        <v>80</v>
      </c>
      <c r="C91" s="21">
        <f t="shared" si="6"/>
        <v>15606.40981806168</v>
      </c>
      <c r="D91" s="25">
        <f t="shared" si="8"/>
        <v>3852.4999999999995</v>
      </c>
      <c r="E91" s="29">
        <f t="shared" si="7"/>
        <v>11753.90981806168</v>
      </c>
      <c r="F91" s="37">
        <f t="shared" si="9"/>
        <v>2120253.8812217363</v>
      </c>
      <c r="G91" s="37">
        <f t="shared" si="10"/>
        <v>2000000</v>
      </c>
      <c r="H91" s="48">
        <f t="shared" si="11"/>
        <v>1000000</v>
      </c>
      <c r="I91" s="47">
        <v>10000</v>
      </c>
    </row>
    <row r="92" spans="2:9" ht="15.75">
      <c r="B92" s="17">
        <v>81</v>
      </c>
      <c r="C92" s="21">
        <f t="shared" si="6"/>
        <v>15606.40981806168</v>
      </c>
      <c r="D92" s="25">
        <f t="shared" si="8"/>
        <v>3833.333333333333</v>
      </c>
      <c r="E92" s="29">
        <f t="shared" si="7"/>
        <v>11773.076484728346</v>
      </c>
      <c r="F92" s="37">
        <f t="shared" si="9"/>
        <v>2108480.804737008</v>
      </c>
      <c r="G92" s="37">
        <f t="shared" si="10"/>
        <v>1990000</v>
      </c>
      <c r="H92" s="48">
        <f t="shared" si="11"/>
        <v>1010000</v>
      </c>
      <c r="I92" s="47">
        <v>10000</v>
      </c>
    </row>
    <row r="93" spans="2:9" ht="15.75">
      <c r="B93" s="17">
        <v>82</v>
      </c>
      <c r="C93" s="21">
        <f t="shared" si="6"/>
        <v>15606.40981806168</v>
      </c>
      <c r="D93" s="25">
        <f t="shared" si="8"/>
        <v>3814.166666666666</v>
      </c>
      <c r="E93" s="29">
        <f t="shared" si="7"/>
        <v>11792.243151395014</v>
      </c>
      <c r="F93" s="37">
        <f t="shared" si="9"/>
        <v>2096688.561585613</v>
      </c>
      <c r="G93" s="37">
        <f t="shared" si="10"/>
        <v>1980000</v>
      </c>
      <c r="H93" s="48">
        <f t="shared" si="11"/>
        <v>1020000</v>
      </c>
      <c r="I93" s="47">
        <v>10000</v>
      </c>
    </row>
    <row r="94" spans="2:9" ht="15.75">
      <c r="B94" s="17">
        <v>83</v>
      </c>
      <c r="C94" s="21">
        <f t="shared" si="6"/>
        <v>15606.40981806168</v>
      </c>
      <c r="D94" s="25">
        <f t="shared" si="8"/>
        <v>3794.9999999999995</v>
      </c>
      <c r="E94" s="29">
        <f t="shared" si="7"/>
        <v>11811.40981806168</v>
      </c>
      <c r="F94" s="37">
        <f t="shared" si="9"/>
        <v>2084877.1517675514</v>
      </c>
      <c r="G94" s="37">
        <f t="shared" si="10"/>
        <v>1970000</v>
      </c>
      <c r="H94" s="48">
        <f t="shared" si="11"/>
        <v>1030000</v>
      </c>
      <c r="I94" s="47">
        <v>10000</v>
      </c>
    </row>
    <row r="95" spans="2:9" ht="15.75">
      <c r="B95" s="17">
        <v>84</v>
      </c>
      <c r="C95" s="21">
        <f t="shared" si="6"/>
        <v>15606.40981806168</v>
      </c>
      <c r="D95" s="25">
        <f t="shared" si="8"/>
        <v>3775.833333333333</v>
      </c>
      <c r="E95" s="29">
        <f t="shared" si="7"/>
        <v>11830.576484728346</v>
      </c>
      <c r="F95" s="37">
        <f t="shared" si="9"/>
        <v>2073046.575282823</v>
      </c>
      <c r="G95" s="37">
        <f t="shared" si="10"/>
        <v>1960000</v>
      </c>
      <c r="H95" s="48">
        <f t="shared" si="11"/>
        <v>1040000</v>
      </c>
      <c r="I95" s="47">
        <v>10000</v>
      </c>
    </row>
    <row r="96" spans="2:9" ht="15.75">
      <c r="B96" s="17">
        <v>85</v>
      </c>
      <c r="C96" s="21">
        <f t="shared" si="6"/>
        <v>15606.40981806168</v>
      </c>
      <c r="D96" s="25">
        <f t="shared" si="8"/>
        <v>3756.666666666666</v>
      </c>
      <c r="E96" s="29">
        <f t="shared" si="7"/>
        <v>11849.743151395014</v>
      </c>
      <c r="F96" s="37">
        <f t="shared" si="9"/>
        <v>2061196.832131428</v>
      </c>
      <c r="G96" s="37">
        <f t="shared" si="10"/>
        <v>1950000</v>
      </c>
      <c r="H96" s="48">
        <f t="shared" si="11"/>
        <v>1050000</v>
      </c>
      <c r="I96" s="47">
        <v>10000</v>
      </c>
    </row>
    <row r="97" spans="2:9" ht="15.75">
      <c r="B97" s="17">
        <v>86</v>
      </c>
      <c r="C97" s="21">
        <f t="shared" si="6"/>
        <v>15606.40981806168</v>
      </c>
      <c r="D97" s="25">
        <f t="shared" si="8"/>
        <v>3737.5</v>
      </c>
      <c r="E97" s="29">
        <f t="shared" si="7"/>
        <v>11868.90981806168</v>
      </c>
      <c r="F97" s="37">
        <f t="shared" si="9"/>
        <v>2049327.9223133663</v>
      </c>
      <c r="G97" s="37">
        <f t="shared" si="10"/>
        <v>1940000</v>
      </c>
      <c r="H97" s="48">
        <f t="shared" si="11"/>
        <v>1060000</v>
      </c>
      <c r="I97" s="47">
        <v>10000</v>
      </c>
    </row>
    <row r="98" spans="2:9" ht="15.75">
      <c r="B98" s="17">
        <v>87</v>
      </c>
      <c r="C98" s="21">
        <f t="shared" si="6"/>
        <v>15606.40981806168</v>
      </c>
      <c r="D98" s="25">
        <f t="shared" si="8"/>
        <v>3718.333333333333</v>
      </c>
      <c r="E98" s="29">
        <f t="shared" si="7"/>
        <v>11888.076484728346</v>
      </c>
      <c r="F98" s="37">
        <f t="shared" si="9"/>
        <v>2037439.845828638</v>
      </c>
      <c r="G98" s="37">
        <f t="shared" si="10"/>
        <v>1930000</v>
      </c>
      <c r="H98" s="48">
        <f t="shared" si="11"/>
        <v>1070000</v>
      </c>
      <c r="I98" s="47">
        <v>10000</v>
      </c>
    </row>
    <row r="99" spans="2:9" ht="15.75">
      <c r="B99" s="17">
        <v>88</v>
      </c>
      <c r="C99" s="21">
        <f t="shared" si="6"/>
        <v>15606.40981806168</v>
      </c>
      <c r="D99" s="25">
        <f t="shared" si="8"/>
        <v>3699.166666666666</v>
      </c>
      <c r="E99" s="29">
        <f t="shared" si="7"/>
        <v>11907.243151395014</v>
      </c>
      <c r="F99" s="37">
        <f t="shared" si="9"/>
        <v>2025532.6026772428</v>
      </c>
      <c r="G99" s="37">
        <f t="shared" si="10"/>
        <v>1920000</v>
      </c>
      <c r="H99" s="48">
        <f t="shared" si="11"/>
        <v>1080000</v>
      </c>
      <c r="I99" s="47">
        <v>10000</v>
      </c>
    </row>
    <row r="100" spans="2:9" ht="15.75">
      <c r="B100" s="17">
        <v>89</v>
      </c>
      <c r="C100" s="21">
        <f t="shared" si="6"/>
        <v>15606.40981806168</v>
      </c>
      <c r="D100" s="25">
        <f t="shared" si="8"/>
        <v>3680</v>
      </c>
      <c r="E100" s="29">
        <f t="shared" si="7"/>
        <v>11926.40981806168</v>
      </c>
      <c r="F100" s="37">
        <f t="shared" si="9"/>
        <v>2013606.1928591812</v>
      </c>
      <c r="G100" s="37">
        <f t="shared" si="10"/>
        <v>1910000</v>
      </c>
      <c r="H100" s="48">
        <f t="shared" si="11"/>
        <v>1090000</v>
      </c>
      <c r="I100" s="47">
        <v>10000</v>
      </c>
    </row>
    <row r="101" spans="2:9" ht="15.75">
      <c r="B101" s="17">
        <v>90</v>
      </c>
      <c r="C101" s="21">
        <f t="shared" si="6"/>
        <v>15606.40981806168</v>
      </c>
      <c r="D101" s="25">
        <f t="shared" si="8"/>
        <v>3660.833333333333</v>
      </c>
      <c r="E101" s="29">
        <f t="shared" si="7"/>
        <v>11945.576484728346</v>
      </c>
      <c r="F101" s="37">
        <f t="shared" si="9"/>
        <v>2001660.6163744528</v>
      </c>
      <c r="G101" s="37">
        <f t="shared" si="10"/>
        <v>1900000</v>
      </c>
      <c r="H101" s="48">
        <f t="shared" si="11"/>
        <v>1100000</v>
      </c>
      <c r="I101" s="47">
        <v>10000</v>
      </c>
    </row>
    <row r="102" spans="2:9" ht="15.75">
      <c r="B102" s="17">
        <v>91</v>
      </c>
      <c r="C102" s="21">
        <f t="shared" si="6"/>
        <v>15606.40981806168</v>
      </c>
      <c r="D102" s="25">
        <f t="shared" si="8"/>
        <v>3641.666666666666</v>
      </c>
      <c r="E102" s="29">
        <f t="shared" si="7"/>
        <v>11964.743151395014</v>
      </c>
      <c r="F102" s="37">
        <f t="shared" si="9"/>
        <v>1989695.8732230577</v>
      </c>
      <c r="G102" s="37">
        <f t="shared" si="10"/>
        <v>1890000</v>
      </c>
      <c r="H102" s="48">
        <f t="shared" si="11"/>
        <v>1110000</v>
      </c>
      <c r="I102" s="47">
        <v>10000</v>
      </c>
    </row>
    <row r="103" spans="2:9" ht="15.75">
      <c r="B103" s="17">
        <v>92</v>
      </c>
      <c r="C103" s="21">
        <f t="shared" si="6"/>
        <v>15606.40981806168</v>
      </c>
      <c r="D103" s="25">
        <f t="shared" si="8"/>
        <v>3622.5</v>
      </c>
      <c r="E103" s="29">
        <f t="shared" si="7"/>
        <v>11983.90981806168</v>
      </c>
      <c r="F103" s="37">
        <f t="shared" si="9"/>
        <v>1977711.963404996</v>
      </c>
      <c r="G103" s="37">
        <f t="shared" si="10"/>
        <v>1880000</v>
      </c>
      <c r="H103" s="48">
        <f t="shared" si="11"/>
        <v>1120000</v>
      </c>
      <c r="I103" s="47">
        <v>10000</v>
      </c>
    </row>
    <row r="104" spans="2:9" ht="15.75">
      <c r="B104" s="17">
        <v>93</v>
      </c>
      <c r="C104" s="21">
        <f t="shared" si="6"/>
        <v>15606.40981806168</v>
      </c>
      <c r="D104" s="25">
        <f t="shared" si="8"/>
        <v>3603.333333333333</v>
      </c>
      <c r="E104" s="29">
        <f t="shared" si="7"/>
        <v>12003.076484728346</v>
      </c>
      <c r="F104" s="37">
        <f t="shared" si="9"/>
        <v>1965708.8869202677</v>
      </c>
      <c r="G104" s="37">
        <f t="shared" si="10"/>
        <v>1870000</v>
      </c>
      <c r="H104" s="48">
        <f t="shared" si="11"/>
        <v>1130000</v>
      </c>
      <c r="I104" s="47">
        <v>10000</v>
      </c>
    </row>
    <row r="105" spans="2:9" ht="15.75">
      <c r="B105" s="17">
        <v>94</v>
      </c>
      <c r="C105" s="21">
        <f t="shared" si="6"/>
        <v>15606.40981806168</v>
      </c>
      <c r="D105" s="25">
        <f t="shared" si="8"/>
        <v>3584.166666666666</v>
      </c>
      <c r="E105" s="29">
        <f t="shared" si="7"/>
        <v>12022.243151395014</v>
      </c>
      <c r="F105" s="37">
        <f t="shared" si="9"/>
        <v>1953686.6437688726</v>
      </c>
      <c r="G105" s="37">
        <f t="shared" si="10"/>
        <v>1860000</v>
      </c>
      <c r="H105" s="48">
        <f t="shared" si="11"/>
        <v>1140000</v>
      </c>
      <c r="I105" s="47">
        <v>10000</v>
      </c>
    </row>
    <row r="106" spans="2:9" ht="15.75">
      <c r="B106" s="17">
        <v>95</v>
      </c>
      <c r="C106" s="21">
        <f t="shared" si="6"/>
        <v>15606.40981806168</v>
      </c>
      <c r="D106" s="25">
        <f t="shared" si="8"/>
        <v>3565</v>
      </c>
      <c r="E106" s="29">
        <f t="shared" si="7"/>
        <v>12041.40981806168</v>
      </c>
      <c r="F106" s="37">
        <f t="shared" si="9"/>
        <v>1941645.233950811</v>
      </c>
      <c r="G106" s="37">
        <f t="shared" si="10"/>
        <v>1850000</v>
      </c>
      <c r="H106" s="48">
        <f t="shared" si="11"/>
        <v>1150000</v>
      </c>
      <c r="I106" s="47">
        <v>10000</v>
      </c>
    </row>
    <row r="107" spans="2:9" ht="15.75">
      <c r="B107" s="17">
        <v>96</v>
      </c>
      <c r="C107" s="21">
        <f t="shared" si="6"/>
        <v>15606.40981806168</v>
      </c>
      <c r="D107" s="25">
        <f t="shared" si="8"/>
        <v>3545.833333333333</v>
      </c>
      <c r="E107" s="29">
        <f t="shared" si="7"/>
        <v>12060.576484728346</v>
      </c>
      <c r="F107" s="37">
        <f t="shared" si="9"/>
        <v>1929584.6574660826</v>
      </c>
      <c r="G107" s="37">
        <f t="shared" si="10"/>
        <v>1840000</v>
      </c>
      <c r="H107" s="48">
        <f t="shared" si="11"/>
        <v>1160000</v>
      </c>
      <c r="I107" s="47">
        <v>10000</v>
      </c>
    </row>
    <row r="108" spans="2:9" ht="15.75">
      <c r="B108" s="17">
        <v>97</v>
      </c>
      <c r="C108" s="21">
        <f t="shared" si="6"/>
        <v>15606.40981806168</v>
      </c>
      <c r="D108" s="25">
        <f t="shared" si="8"/>
        <v>3526.666666666666</v>
      </c>
      <c r="E108" s="29">
        <f t="shared" si="7"/>
        <v>12079.743151395014</v>
      </c>
      <c r="F108" s="37">
        <f t="shared" si="9"/>
        <v>1917504.9143146875</v>
      </c>
      <c r="G108" s="37">
        <f t="shared" si="10"/>
        <v>1830000</v>
      </c>
      <c r="H108" s="48">
        <f t="shared" si="11"/>
        <v>1170000</v>
      </c>
      <c r="I108" s="47">
        <v>10000</v>
      </c>
    </row>
    <row r="109" spans="2:9" ht="15.75">
      <c r="B109" s="17">
        <v>98</v>
      </c>
      <c r="C109" s="21">
        <f t="shared" si="6"/>
        <v>15606.40981806168</v>
      </c>
      <c r="D109" s="25">
        <f t="shared" si="8"/>
        <v>3507.5</v>
      </c>
      <c r="E109" s="29">
        <f t="shared" si="7"/>
        <v>12098.90981806168</v>
      </c>
      <c r="F109" s="37">
        <f t="shared" si="9"/>
        <v>1905406.0044966259</v>
      </c>
      <c r="G109" s="37">
        <f t="shared" si="10"/>
        <v>1820000</v>
      </c>
      <c r="H109" s="48">
        <f t="shared" si="11"/>
        <v>1180000</v>
      </c>
      <c r="I109" s="47">
        <v>10000</v>
      </c>
    </row>
    <row r="110" spans="2:9" ht="15.75">
      <c r="B110" s="17">
        <v>99</v>
      </c>
      <c r="C110" s="21">
        <f t="shared" si="6"/>
        <v>15606.40981806168</v>
      </c>
      <c r="D110" s="25">
        <f t="shared" si="8"/>
        <v>3488.333333333333</v>
      </c>
      <c r="E110" s="29">
        <f t="shared" si="7"/>
        <v>12118.076484728346</v>
      </c>
      <c r="F110" s="37">
        <f t="shared" si="9"/>
        <v>1893287.9280118975</v>
      </c>
      <c r="G110" s="37">
        <f t="shared" si="10"/>
        <v>1810000</v>
      </c>
      <c r="H110" s="48">
        <f t="shared" si="11"/>
        <v>1190000</v>
      </c>
      <c r="I110" s="47">
        <v>10000</v>
      </c>
    </row>
    <row r="111" spans="2:9" ht="15.75">
      <c r="B111" s="17">
        <v>100</v>
      </c>
      <c r="C111" s="21">
        <f t="shared" si="6"/>
        <v>15606.40981806168</v>
      </c>
      <c r="D111" s="25">
        <f t="shared" si="8"/>
        <v>3469.166666666666</v>
      </c>
      <c r="E111" s="29">
        <f t="shared" si="7"/>
        <v>12137.243151395014</v>
      </c>
      <c r="F111" s="37">
        <f t="shared" si="9"/>
        <v>1881150.6848605024</v>
      </c>
      <c r="G111" s="37">
        <f t="shared" si="10"/>
        <v>1800000</v>
      </c>
      <c r="H111" s="48">
        <f t="shared" si="11"/>
        <v>1200000</v>
      </c>
      <c r="I111" s="47">
        <v>10000</v>
      </c>
    </row>
    <row r="112" spans="2:9" ht="15.75">
      <c r="B112" s="17">
        <v>101</v>
      </c>
      <c r="C112" s="21">
        <f t="shared" si="6"/>
        <v>15606.40981806168</v>
      </c>
      <c r="D112" s="25">
        <f t="shared" si="8"/>
        <v>3450</v>
      </c>
      <c r="E112" s="29">
        <f t="shared" si="7"/>
        <v>12156.40981806168</v>
      </c>
      <c r="F112" s="37">
        <f t="shared" si="9"/>
        <v>1868994.2750424407</v>
      </c>
      <c r="G112" s="37">
        <f t="shared" si="10"/>
        <v>1790000</v>
      </c>
      <c r="H112" s="48">
        <f t="shared" si="11"/>
        <v>1210000</v>
      </c>
      <c r="I112" s="47">
        <v>10000</v>
      </c>
    </row>
    <row r="113" spans="2:9" ht="15.75">
      <c r="B113" s="17">
        <v>102</v>
      </c>
      <c r="C113" s="21">
        <f t="shared" si="6"/>
        <v>15606.40981806168</v>
      </c>
      <c r="D113" s="25">
        <f t="shared" si="8"/>
        <v>3430.833333333333</v>
      </c>
      <c r="E113" s="29">
        <f t="shared" si="7"/>
        <v>12175.576484728346</v>
      </c>
      <c r="F113" s="37">
        <f t="shared" si="9"/>
        <v>1856818.6985577124</v>
      </c>
      <c r="G113" s="37">
        <f t="shared" si="10"/>
        <v>1780000</v>
      </c>
      <c r="H113" s="48">
        <f t="shared" si="11"/>
        <v>1220000</v>
      </c>
      <c r="I113" s="47">
        <v>10000</v>
      </c>
    </row>
    <row r="114" spans="2:9" ht="15.75">
      <c r="B114" s="17">
        <v>103</v>
      </c>
      <c r="C114" s="21">
        <f t="shared" si="6"/>
        <v>15606.40981806168</v>
      </c>
      <c r="D114" s="25">
        <f t="shared" si="8"/>
        <v>3411.666666666666</v>
      </c>
      <c r="E114" s="29">
        <f t="shared" si="7"/>
        <v>12194.743151395014</v>
      </c>
      <c r="F114" s="37">
        <f t="shared" si="9"/>
        <v>1844623.9554063173</v>
      </c>
      <c r="G114" s="37">
        <f t="shared" si="10"/>
        <v>1770000</v>
      </c>
      <c r="H114" s="48">
        <f t="shared" si="11"/>
        <v>1230000</v>
      </c>
      <c r="I114" s="47">
        <v>10000</v>
      </c>
    </row>
    <row r="115" spans="2:9" ht="15.75">
      <c r="B115" s="17">
        <v>104</v>
      </c>
      <c r="C115" s="21">
        <f t="shared" si="6"/>
        <v>15606.40981806168</v>
      </c>
      <c r="D115" s="25">
        <f t="shared" si="8"/>
        <v>3392.5</v>
      </c>
      <c r="E115" s="29">
        <f t="shared" si="7"/>
        <v>12213.90981806168</v>
      </c>
      <c r="F115" s="37">
        <f t="shared" si="9"/>
        <v>1832410.0455882556</v>
      </c>
      <c r="G115" s="37">
        <f t="shared" si="10"/>
        <v>1760000</v>
      </c>
      <c r="H115" s="48">
        <f t="shared" si="11"/>
        <v>1240000</v>
      </c>
      <c r="I115" s="47">
        <v>10000</v>
      </c>
    </row>
    <row r="116" spans="2:9" ht="15.75">
      <c r="B116" s="17">
        <v>105</v>
      </c>
      <c r="C116" s="21">
        <f t="shared" si="6"/>
        <v>15606.40981806168</v>
      </c>
      <c r="D116" s="25">
        <f t="shared" si="8"/>
        <v>3373.333333333333</v>
      </c>
      <c r="E116" s="29">
        <f t="shared" si="7"/>
        <v>12233.076484728346</v>
      </c>
      <c r="F116" s="37">
        <f t="shared" si="9"/>
        <v>1820176.9691035273</v>
      </c>
      <c r="G116" s="37">
        <f t="shared" si="10"/>
        <v>1750000</v>
      </c>
      <c r="H116" s="48">
        <f t="shared" si="11"/>
        <v>1250000</v>
      </c>
      <c r="I116" s="47">
        <v>10000</v>
      </c>
    </row>
    <row r="117" spans="2:9" ht="15.75">
      <c r="B117" s="17">
        <v>106</v>
      </c>
      <c r="C117" s="21">
        <f t="shared" si="6"/>
        <v>15606.40981806168</v>
      </c>
      <c r="D117" s="25">
        <f t="shared" si="8"/>
        <v>3354.166666666666</v>
      </c>
      <c r="E117" s="29">
        <f t="shared" si="7"/>
        <v>12252.243151395014</v>
      </c>
      <c r="F117" s="37">
        <f t="shared" si="9"/>
        <v>1807924.7259521321</v>
      </c>
      <c r="G117" s="37">
        <f t="shared" si="10"/>
        <v>1740000</v>
      </c>
      <c r="H117" s="48">
        <f t="shared" si="11"/>
        <v>1260000</v>
      </c>
      <c r="I117" s="47">
        <v>10000</v>
      </c>
    </row>
    <row r="118" spans="2:9" ht="15.75">
      <c r="B118" s="17">
        <v>107</v>
      </c>
      <c r="C118" s="21">
        <f t="shared" si="6"/>
        <v>15606.40981806168</v>
      </c>
      <c r="D118" s="25">
        <f t="shared" si="8"/>
        <v>3335</v>
      </c>
      <c r="E118" s="29">
        <f t="shared" si="7"/>
        <v>12271.40981806168</v>
      </c>
      <c r="F118" s="37">
        <f t="shared" si="9"/>
        <v>1795653.3161340705</v>
      </c>
      <c r="G118" s="37">
        <f t="shared" si="10"/>
        <v>1730000</v>
      </c>
      <c r="H118" s="48">
        <f t="shared" si="11"/>
        <v>1270000</v>
      </c>
      <c r="I118" s="47">
        <v>10000</v>
      </c>
    </row>
    <row r="119" spans="2:9" ht="15.75">
      <c r="B119" s="17">
        <v>108</v>
      </c>
      <c r="C119" s="21">
        <f t="shared" si="6"/>
        <v>15606.40981806168</v>
      </c>
      <c r="D119" s="25">
        <f t="shared" si="8"/>
        <v>3315.833333333333</v>
      </c>
      <c r="E119" s="29">
        <f t="shared" si="7"/>
        <v>12290.576484728346</v>
      </c>
      <c r="F119" s="37">
        <f t="shared" si="9"/>
        <v>1783362.7396493421</v>
      </c>
      <c r="G119" s="37">
        <f t="shared" si="10"/>
        <v>1720000</v>
      </c>
      <c r="H119" s="48">
        <f t="shared" si="11"/>
        <v>1280000</v>
      </c>
      <c r="I119" s="47">
        <v>10000</v>
      </c>
    </row>
    <row r="120" spans="2:9" ht="15.75">
      <c r="B120" s="17">
        <v>109</v>
      </c>
      <c r="C120" s="21">
        <f t="shared" si="6"/>
        <v>15606.40981806168</v>
      </c>
      <c r="D120" s="25">
        <f t="shared" si="8"/>
        <v>3296.666666666666</v>
      </c>
      <c r="E120" s="29">
        <f t="shared" si="7"/>
        <v>12309.743151395014</v>
      </c>
      <c r="F120" s="37">
        <f t="shared" si="9"/>
        <v>1771052.996497947</v>
      </c>
      <c r="G120" s="37">
        <f t="shared" si="10"/>
        <v>1710000</v>
      </c>
      <c r="H120" s="48">
        <f t="shared" si="11"/>
        <v>1290000</v>
      </c>
      <c r="I120" s="47">
        <v>10000</v>
      </c>
    </row>
    <row r="121" spans="2:9" ht="15.75">
      <c r="B121" s="17">
        <v>110</v>
      </c>
      <c r="C121" s="21">
        <f t="shared" si="6"/>
        <v>15606.40981806168</v>
      </c>
      <c r="D121" s="25">
        <f t="shared" si="8"/>
        <v>3277.5</v>
      </c>
      <c r="E121" s="29">
        <f t="shared" si="7"/>
        <v>12328.90981806168</v>
      </c>
      <c r="F121" s="37">
        <f t="shared" si="9"/>
        <v>1758724.0866798854</v>
      </c>
      <c r="G121" s="37">
        <f t="shared" si="10"/>
        <v>1700000</v>
      </c>
      <c r="H121" s="48">
        <f t="shared" si="11"/>
        <v>1300000</v>
      </c>
      <c r="I121" s="47">
        <v>10000</v>
      </c>
    </row>
    <row r="122" spans="2:9" ht="15.75">
      <c r="B122" s="17">
        <v>111</v>
      </c>
      <c r="C122" s="21">
        <f t="shared" si="6"/>
        <v>15606.40981806168</v>
      </c>
      <c r="D122" s="25">
        <f t="shared" si="8"/>
        <v>3258.333333333333</v>
      </c>
      <c r="E122" s="29">
        <f t="shared" si="7"/>
        <v>12348.076484728346</v>
      </c>
      <c r="F122" s="37">
        <f t="shared" si="9"/>
        <v>1746376.010195157</v>
      </c>
      <c r="G122" s="37">
        <f t="shared" si="10"/>
        <v>1690000</v>
      </c>
      <c r="H122" s="48">
        <f t="shared" si="11"/>
        <v>1310000</v>
      </c>
      <c r="I122" s="47">
        <v>10000</v>
      </c>
    </row>
    <row r="123" spans="2:9" ht="15.75">
      <c r="B123" s="17">
        <v>112</v>
      </c>
      <c r="C123" s="21">
        <f t="shared" si="6"/>
        <v>15606.40981806168</v>
      </c>
      <c r="D123" s="25">
        <f t="shared" si="8"/>
        <v>3239.166666666666</v>
      </c>
      <c r="E123" s="29">
        <f t="shared" si="7"/>
        <v>12367.243151395014</v>
      </c>
      <c r="F123" s="37">
        <f t="shared" si="9"/>
        <v>1734008.767043762</v>
      </c>
      <c r="G123" s="37">
        <f t="shared" si="10"/>
        <v>1680000</v>
      </c>
      <c r="H123" s="48">
        <f t="shared" si="11"/>
        <v>1320000</v>
      </c>
      <c r="I123" s="47">
        <v>10000</v>
      </c>
    </row>
    <row r="124" spans="2:9" ht="15.75">
      <c r="B124" s="17">
        <v>113</v>
      </c>
      <c r="C124" s="21">
        <f t="shared" si="6"/>
        <v>15606.40981806168</v>
      </c>
      <c r="D124" s="25">
        <f t="shared" si="8"/>
        <v>3220</v>
      </c>
      <c r="E124" s="29">
        <f t="shared" si="7"/>
        <v>12386.40981806168</v>
      </c>
      <c r="F124" s="37">
        <f t="shared" si="9"/>
        <v>1721622.3572257003</v>
      </c>
      <c r="G124" s="37">
        <f t="shared" si="10"/>
        <v>1670000</v>
      </c>
      <c r="H124" s="48">
        <f t="shared" si="11"/>
        <v>1330000</v>
      </c>
      <c r="I124" s="47">
        <v>10000</v>
      </c>
    </row>
    <row r="125" spans="2:9" ht="15.75">
      <c r="B125" s="17">
        <v>114</v>
      </c>
      <c r="C125" s="21">
        <f t="shared" si="6"/>
        <v>15606.40981806168</v>
      </c>
      <c r="D125" s="25">
        <f t="shared" si="8"/>
        <v>3200.833333333333</v>
      </c>
      <c r="E125" s="29">
        <f t="shared" si="7"/>
        <v>12405.576484728346</v>
      </c>
      <c r="F125" s="37">
        <f t="shared" si="9"/>
        <v>1709216.780740972</v>
      </c>
      <c r="G125" s="37">
        <f t="shared" si="10"/>
        <v>1660000</v>
      </c>
      <c r="H125" s="48">
        <f t="shared" si="11"/>
        <v>1340000</v>
      </c>
      <c r="I125" s="47">
        <v>10000</v>
      </c>
    </row>
    <row r="126" spans="2:9" ht="15.75">
      <c r="B126" s="17">
        <v>115</v>
      </c>
      <c r="C126" s="21">
        <f t="shared" si="6"/>
        <v>15606.40981806168</v>
      </c>
      <c r="D126" s="25">
        <f t="shared" si="8"/>
        <v>3181.666666666666</v>
      </c>
      <c r="E126" s="29">
        <f t="shared" si="7"/>
        <v>12424.743151395014</v>
      </c>
      <c r="F126" s="37">
        <f t="shared" si="9"/>
        <v>1696792.0375895768</v>
      </c>
      <c r="G126" s="37">
        <f t="shared" si="10"/>
        <v>1650000</v>
      </c>
      <c r="H126" s="48">
        <f t="shared" si="11"/>
        <v>1350000</v>
      </c>
      <c r="I126" s="47">
        <v>10000</v>
      </c>
    </row>
    <row r="127" spans="2:9" ht="15.75">
      <c r="B127" s="17">
        <v>116</v>
      </c>
      <c r="C127" s="21">
        <f t="shared" si="6"/>
        <v>15606.40981806168</v>
      </c>
      <c r="D127" s="25">
        <f t="shared" si="8"/>
        <v>3162.5</v>
      </c>
      <c r="E127" s="29">
        <f t="shared" si="7"/>
        <v>12443.90981806168</v>
      </c>
      <c r="F127" s="37">
        <f t="shared" si="9"/>
        <v>1684348.1277715152</v>
      </c>
      <c r="G127" s="37">
        <f t="shared" si="10"/>
        <v>1640000</v>
      </c>
      <c r="H127" s="48">
        <f t="shared" si="11"/>
        <v>1360000</v>
      </c>
      <c r="I127" s="47">
        <v>10000</v>
      </c>
    </row>
    <row r="128" spans="2:9" ht="15.75">
      <c r="B128" s="17">
        <v>117</v>
      </c>
      <c r="C128" s="21">
        <f t="shared" si="6"/>
        <v>15606.40981806168</v>
      </c>
      <c r="D128" s="25">
        <f t="shared" si="8"/>
        <v>3143.333333333333</v>
      </c>
      <c r="E128" s="29">
        <f t="shared" si="7"/>
        <v>12463.076484728346</v>
      </c>
      <c r="F128" s="37">
        <f t="shared" si="9"/>
        <v>1671885.0512867868</v>
      </c>
      <c r="G128" s="37">
        <f t="shared" si="10"/>
        <v>1630000</v>
      </c>
      <c r="H128" s="48">
        <f t="shared" si="11"/>
        <v>1370000</v>
      </c>
      <c r="I128" s="47">
        <v>10000</v>
      </c>
    </row>
    <row r="129" spans="2:9" ht="15.75">
      <c r="B129" s="17">
        <v>118</v>
      </c>
      <c r="C129" s="21">
        <f t="shared" si="6"/>
        <v>15606.40981806168</v>
      </c>
      <c r="D129" s="25">
        <f t="shared" si="8"/>
        <v>3124.166666666666</v>
      </c>
      <c r="E129" s="29">
        <f t="shared" si="7"/>
        <v>12482.243151395014</v>
      </c>
      <c r="F129" s="37">
        <f t="shared" si="9"/>
        <v>1659402.8081353917</v>
      </c>
      <c r="G129" s="37">
        <f t="shared" si="10"/>
        <v>1620000</v>
      </c>
      <c r="H129" s="48">
        <f t="shared" si="11"/>
        <v>1380000</v>
      </c>
      <c r="I129" s="47">
        <v>10000</v>
      </c>
    </row>
    <row r="130" spans="2:9" ht="15.75">
      <c r="B130" s="17">
        <v>119</v>
      </c>
      <c r="C130" s="21">
        <f t="shared" si="6"/>
        <v>15606.40981806168</v>
      </c>
      <c r="D130" s="25">
        <f t="shared" si="8"/>
        <v>3105</v>
      </c>
      <c r="E130" s="29">
        <f t="shared" si="7"/>
        <v>12501.40981806168</v>
      </c>
      <c r="F130" s="37">
        <f t="shared" si="9"/>
        <v>1646901.39831733</v>
      </c>
      <c r="G130" s="37">
        <f t="shared" si="10"/>
        <v>1610000</v>
      </c>
      <c r="H130" s="48">
        <f t="shared" si="11"/>
        <v>1390000</v>
      </c>
      <c r="I130" s="47">
        <v>10000</v>
      </c>
    </row>
    <row r="131" spans="2:9" ht="15.75">
      <c r="B131" s="17">
        <v>120</v>
      </c>
      <c r="C131" s="21">
        <f t="shared" si="6"/>
        <v>15606.40981806168</v>
      </c>
      <c r="D131" s="25">
        <f t="shared" si="8"/>
        <v>3085.833333333333</v>
      </c>
      <c r="E131" s="29">
        <f t="shared" si="7"/>
        <v>12520.576484728346</v>
      </c>
      <c r="F131" s="37">
        <f t="shared" si="9"/>
        <v>1634380.8218326017</v>
      </c>
      <c r="G131" s="37">
        <f t="shared" si="10"/>
        <v>1600000</v>
      </c>
      <c r="H131" s="48">
        <f t="shared" si="11"/>
        <v>1400000</v>
      </c>
      <c r="I131" s="47">
        <v>10000</v>
      </c>
    </row>
    <row r="132" spans="2:9" ht="15.75">
      <c r="B132" s="17">
        <v>121</v>
      </c>
      <c r="C132" s="21">
        <f t="shared" si="6"/>
        <v>15606.40981806168</v>
      </c>
      <c r="D132" s="25">
        <f t="shared" si="8"/>
        <v>3066.666666666666</v>
      </c>
      <c r="E132" s="29">
        <f t="shared" si="7"/>
        <v>12539.743151395014</v>
      </c>
      <c r="F132" s="37">
        <f t="shared" si="9"/>
        <v>1621841.0786812066</v>
      </c>
      <c r="G132" s="37">
        <f t="shared" si="10"/>
        <v>1590000</v>
      </c>
      <c r="H132" s="48">
        <f t="shared" si="11"/>
        <v>1410000</v>
      </c>
      <c r="I132" s="47">
        <v>10000</v>
      </c>
    </row>
    <row r="133" spans="2:9" ht="15.75">
      <c r="B133" s="17">
        <v>122</v>
      </c>
      <c r="C133" s="21">
        <f t="shared" si="6"/>
        <v>15606.40981806168</v>
      </c>
      <c r="D133" s="25">
        <f t="shared" si="8"/>
        <v>3047.5</v>
      </c>
      <c r="E133" s="29">
        <f t="shared" si="7"/>
        <v>12558.90981806168</v>
      </c>
      <c r="F133" s="37">
        <f t="shared" si="9"/>
        <v>1609282.168863145</v>
      </c>
      <c r="G133" s="37">
        <f t="shared" si="10"/>
        <v>1580000</v>
      </c>
      <c r="H133" s="48">
        <f t="shared" si="11"/>
        <v>1420000</v>
      </c>
      <c r="I133" s="47">
        <v>10000</v>
      </c>
    </row>
    <row r="134" spans="2:9" ht="15.75">
      <c r="B134" s="17">
        <v>123</v>
      </c>
      <c r="C134" s="21">
        <f t="shared" si="6"/>
        <v>15606.40981806168</v>
      </c>
      <c r="D134" s="25">
        <f t="shared" si="8"/>
        <v>3028.333333333333</v>
      </c>
      <c r="E134" s="29">
        <f t="shared" si="7"/>
        <v>12578.076484728346</v>
      </c>
      <c r="F134" s="37">
        <f t="shared" si="9"/>
        <v>1596704.0923784166</v>
      </c>
      <c r="G134" s="37">
        <f t="shared" si="10"/>
        <v>1570000</v>
      </c>
      <c r="H134" s="48">
        <f t="shared" si="11"/>
        <v>1430000</v>
      </c>
      <c r="I134" s="47">
        <v>10000</v>
      </c>
    </row>
    <row r="135" spans="2:9" ht="15.75">
      <c r="B135" s="17">
        <v>124</v>
      </c>
      <c r="C135" s="21">
        <f t="shared" si="6"/>
        <v>15606.40981806168</v>
      </c>
      <c r="D135" s="25">
        <f t="shared" si="8"/>
        <v>3009.166666666666</v>
      </c>
      <c r="E135" s="29">
        <f t="shared" si="7"/>
        <v>12597.243151395014</v>
      </c>
      <c r="F135" s="37">
        <f>F134-E135</f>
        <v>1584106.8492270214</v>
      </c>
      <c r="G135" s="37">
        <f t="shared" si="10"/>
        <v>1560000</v>
      </c>
      <c r="H135" s="48">
        <f t="shared" si="11"/>
        <v>1440000</v>
      </c>
      <c r="I135" s="47">
        <v>10000</v>
      </c>
    </row>
    <row r="136" spans="2:9" ht="15.75">
      <c r="B136" s="17">
        <v>125</v>
      </c>
      <c r="C136" s="21">
        <f t="shared" si="6"/>
        <v>15606.40981806168</v>
      </c>
      <c r="D136" s="25">
        <f t="shared" si="8"/>
        <v>2990</v>
      </c>
      <c r="E136" s="29">
        <f t="shared" si="7"/>
        <v>12616.40981806168</v>
      </c>
      <c r="F136" s="37">
        <f aca="true" t="shared" si="12" ref="F136:F164">F135-E136</f>
        <v>1571490.4394089598</v>
      </c>
      <c r="G136" s="37">
        <f t="shared" si="10"/>
        <v>1550000</v>
      </c>
      <c r="H136" s="48">
        <f t="shared" si="11"/>
        <v>1450000</v>
      </c>
      <c r="I136" s="47">
        <v>10000</v>
      </c>
    </row>
    <row r="137" spans="2:9" ht="15.75">
      <c r="B137" s="17">
        <v>126</v>
      </c>
      <c r="C137" s="21">
        <f t="shared" si="6"/>
        <v>15606.40981806168</v>
      </c>
      <c r="D137" s="25">
        <f t="shared" si="8"/>
        <v>2970.833333333333</v>
      </c>
      <c r="E137" s="29">
        <f t="shared" si="7"/>
        <v>12635.576484728346</v>
      </c>
      <c r="F137" s="37">
        <f t="shared" si="12"/>
        <v>1558854.8629242314</v>
      </c>
      <c r="G137" s="37">
        <f t="shared" si="10"/>
        <v>1540000</v>
      </c>
      <c r="H137" s="48">
        <f t="shared" si="11"/>
        <v>1460000</v>
      </c>
      <c r="I137" s="47">
        <v>10000</v>
      </c>
    </row>
    <row r="138" spans="2:9" ht="15.75">
      <c r="B138" s="17">
        <v>127</v>
      </c>
      <c r="C138" s="21">
        <f t="shared" si="6"/>
        <v>15606.40981806168</v>
      </c>
      <c r="D138" s="25">
        <f t="shared" si="8"/>
        <v>2951.666666666666</v>
      </c>
      <c r="E138" s="29">
        <f t="shared" si="7"/>
        <v>12654.743151395014</v>
      </c>
      <c r="F138" s="37">
        <f t="shared" si="12"/>
        <v>1546200.1197728363</v>
      </c>
      <c r="G138" s="37">
        <f t="shared" si="10"/>
        <v>1530000</v>
      </c>
      <c r="H138" s="48">
        <f t="shared" si="11"/>
        <v>1470000</v>
      </c>
      <c r="I138" s="47">
        <v>10000</v>
      </c>
    </row>
    <row r="139" spans="2:9" ht="15.75">
      <c r="B139" s="17">
        <v>128</v>
      </c>
      <c r="C139" s="21">
        <f t="shared" si="6"/>
        <v>15606.40981806168</v>
      </c>
      <c r="D139" s="25">
        <f t="shared" si="8"/>
        <v>2932.5</v>
      </c>
      <c r="E139" s="29">
        <f t="shared" si="7"/>
        <v>12673.90981806168</v>
      </c>
      <c r="F139" s="37">
        <f t="shared" si="12"/>
        <v>1533526.2099547747</v>
      </c>
      <c r="G139" s="37">
        <f t="shared" si="10"/>
        <v>1520000</v>
      </c>
      <c r="H139" s="48">
        <f t="shared" si="11"/>
        <v>1480000</v>
      </c>
      <c r="I139" s="47">
        <v>10000</v>
      </c>
    </row>
    <row r="140" spans="2:9" ht="15.75">
      <c r="B140" s="17">
        <v>129</v>
      </c>
      <c r="C140" s="21">
        <f aca="true" t="shared" si="13" ref="C140:C203">$C$3/$E$8</f>
        <v>15606.40981806168</v>
      </c>
      <c r="D140" s="25">
        <f t="shared" si="8"/>
        <v>2913.333333333333</v>
      </c>
      <c r="E140" s="29">
        <f aca="true" t="shared" si="14" ref="E140:E203">C140-D140</f>
        <v>12693.076484728346</v>
      </c>
      <c r="F140" s="37">
        <f t="shared" si="12"/>
        <v>1520833.1334700463</v>
      </c>
      <c r="G140" s="37">
        <f t="shared" si="10"/>
        <v>1510000</v>
      </c>
      <c r="H140" s="48">
        <f t="shared" si="11"/>
        <v>1490000</v>
      </c>
      <c r="I140" s="47">
        <v>10000</v>
      </c>
    </row>
    <row r="141" spans="2:9" ht="15.75">
      <c r="B141" s="17">
        <v>130</v>
      </c>
      <c r="C141" s="21">
        <f t="shared" si="13"/>
        <v>15606.40981806168</v>
      </c>
      <c r="D141" s="25">
        <f aca="true" t="shared" si="15" ref="D141:D204">G140*$F$4/100</f>
        <v>2894.166666666666</v>
      </c>
      <c r="E141" s="29">
        <f t="shared" si="14"/>
        <v>12712.243151395014</v>
      </c>
      <c r="F141" s="37">
        <f t="shared" si="12"/>
        <v>1508120.8903186512</v>
      </c>
      <c r="G141" s="37">
        <f aca="true" t="shared" si="16" ref="G141:G204">G140-I141</f>
        <v>1500000</v>
      </c>
      <c r="H141" s="48">
        <f aca="true" t="shared" si="17" ref="H141:H204">H140+I141</f>
        <v>1500000</v>
      </c>
      <c r="I141" s="47">
        <v>10000</v>
      </c>
    </row>
    <row r="142" spans="2:9" ht="15.75">
      <c r="B142" s="17">
        <v>131</v>
      </c>
      <c r="C142" s="21">
        <f t="shared" si="13"/>
        <v>15606.40981806168</v>
      </c>
      <c r="D142" s="25">
        <f t="shared" si="15"/>
        <v>2875</v>
      </c>
      <c r="E142" s="29">
        <f t="shared" si="14"/>
        <v>12731.40981806168</v>
      </c>
      <c r="F142" s="37">
        <f t="shared" si="12"/>
        <v>1495389.4805005896</v>
      </c>
      <c r="G142" s="37">
        <f t="shared" si="16"/>
        <v>1490000</v>
      </c>
      <c r="H142" s="48">
        <f t="shared" si="17"/>
        <v>1510000</v>
      </c>
      <c r="I142" s="47">
        <v>10000</v>
      </c>
    </row>
    <row r="143" spans="2:9" ht="15.75">
      <c r="B143" s="17">
        <v>132</v>
      </c>
      <c r="C143" s="21">
        <f t="shared" si="13"/>
        <v>15606.40981806168</v>
      </c>
      <c r="D143" s="25">
        <f t="shared" si="15"/>
        <v>2855.833333333333</v>
      </c>
      <c r="E143" s="29">
        <f t="shared" si="14"/>
        <v>12750.576484728346</v>
      </c>
      <c r="F143" s="37">
        <f t="shared" si="12"/>
        <v>1482638.9040158612</v>
      </c>
      <c r="G143" s="37">
        <f t="shared" si="16"/>
        <v>1480000</v>
      </c>
      <c r="H143" s="48">
        <f t="shared" si="17"/>
        <v>1520000</v>
      </c>
      <c r="I143" s="47">
        <v>10000</v>
      </c>
    </row>
    <row r="144" spans="2:9" ht="15.75">
      <c r="B144" s="17">
        <v>133</v>
      </c>
      <c r="C144" s="21">
        <f t="shared" si="13"/>
        <v>15606.40981806168</v>
      </c>
      <c r="D144" s="25">
        <f t="shared" si="15"/>
        <v>2836.666666666666</v>
      </c>
      <c r="E144" s="29">
        <f t="shared" si="14"/>
        <v>12769.743151395014</v>
      </c>
      <c r="F144" s="37">
        <f t="shared" si="12"/>
        <v>1469869.160864466</v>
      </c>
      <c r="G144" s="37">
        <f t="shared" si="16"/>
        <v>1470000</v>
      </c>
      <c r="H144" s="48">
        <f t="shared" si="17"/>
        <v>1530000</v>
      </c>
      <c r="I144" s="47">
        <v>10000</v>
      </c>
    </row>
    <row r="145" spans="2:9" ht="15.75">
      <c r="B145" s="17">
        <v>134</v>
      </c>
      <c r="C145" s="21">
        <f t="shared" si="13"/>
        <v>15606.40981806168</v>
      </c>
      <c r="D145" s="25">
        <f t="shared" si="15"/>
        <v>2817.5</v>
      </c>
      <c r="E145" s="29">
        <f t="shared" si="14"/>
        <v>12788.90981806168</v>
      </c>
      <c r="F145" s="37">
        <f t="shared" si="12"/>
        <v>1457080.2510464045</v>
      </c>
      <c r="G145" s="37">
        <f t="shared" si="16"/>
        <v>1460000</v>
      </c>
      <c r="H145" s="48">
        <f t="shared" si="17"/>
        <v>1540000</v>
      </c>
      <c r="I145" s="47">
        <v>10000</v>
      </c>
    </row>
    <row r="146" spans="2:9" ht="15.75">
      <c r="B146" s="17">
        <v>135</v>
      </c>
      <c r="C146" s="21">
        <f t="shared" si="13"/>
        <v>15606.40981806168</v>
      </c>
      <c r="D146" s="25">
        <f t="shared" si="15"/>
        <v>2798.333333333333</v>
      </c>
      <c r="E146" s="29">
        <f t="shared" si="14"/>
        <v>12808.076484728346</v>
      </c>
      <c r="F146" s="37">
        <f t="shared" si="12"/>
        <v>1444272.174561676</v>
      </c>
      <c r="G146" s="37">
        <f t="shared" si="16"/>
        <v>1450000</v>
      </c>
      <c r="H146" s="48">
        <f t="shared" si="17"/>
        <v>1550000</v>
      </c>
      <c r="I146" s="47">
        <v>10000</v>
      </c>
    </row>
    <row r="147" spans="2:9" ht="15.75">
      <c r="B147" s="17">
        <v>136</v>
      </c>
      <c r="C147" s="21">
        <f t="shared" si="13"/>
        <v>15606.40981806168</v>
      </c>
      <c r="D147" s="25">
        <f t="shared" si="15"/>
        <v>2779.166666666666</v>
      </c>
      <c r="E147" s="29">
        <f t="shared" si="14"/>
        <v>12827.243151395014</v>
      </c>
      <c r="F147" s="37">
        <f t="shared" si="12"/>
        <v>1431444.931410281</v>
      </c>
      <c r="G147" s="37">
        <f t="shared" si="16"/>
        <v>1440000</v>
      </c>
      <c r="H147" s="48">
        <f t="shared" si="17"/>
        <v>1560000</v>
      </c>
      <c r="I147" s="47">
        <v>10000</v>
      </c>
    </row>
    <row r="148" spans="2:9" ht="15.75">
      <c r="B148" s="17">
        <v>137</v>
      </c>
      <c r="C148" s="21">
        <f t="shared" si="13"/>
        <v>15606.40981806168</v>
      </c>
      <c r="D148" s="25">
        <f t="shared" si="15"/>
        <v>2760</v>
      </c>
      <c r="E148" s="29">
        <f t="shared" si="14"/>
        <v>12846.40981806168</v>
      </c>
      <c r="F148" s="37">
        <f t="shared" si="12"/>
        <v>1418598.5215922194</v>
      </c>
      <c r="G148" s="37">
        <f t="shared" si="16"/>
        <v>1430000</v>
      </c>
      <c r="H148" s="48">
        <f t="shared" si="17"/>
        <v>1570000</v>
      </c>
      <c r="I148" s="47">
        <v>10000</v>
      </c>
    </row>
    <row r="149" spans="2:9" ht="15.75">
      <c r="B149" s="17">
        <v>138</v>
      </c>
      <c r="C149" s="21">
        <f t="shared" si="13"/>
        <v>15606.40981806168</v>
      </c>
      <c r="D149" s="25">
        <f t="shared" si="15"/>
        <v>2740.833333333333</v>
      </c>
      <c r="E149" s="29">
        <f t="shared" si="14"/>
        <v>12865.576484728346</v>
      </c>
      <c r="F149" s="37">
        <f t="shared" si="12"/>
        <v>1405732.945107491</v>
      </c>
      <c r="G149" s="37">
        <f t="shared" si="16"/>
        <v>1420000</v>
      </c>
      <c r="H149" s="48">
        <f t="shared" si="17"/>
        <v>1580000</v>
      </c>
      <c r="I149" s="47">
        <v>10000</v>
      </c>
    </row>
    <row r="150" spans="2:9" ht="15.75">
      <c r="B150" s="17">
        <v>139</v>
      </c>
      <c r="C150" s="21">
        <f t="shared" si="13"/>
        <v>15606.40981806168</v>
      </c>
      <c r="D150" s="25">
        <f t="shared" si="15"/>
        <v>2721.666666666666</v>
      </c>
      <c r="E150" s="29">
        <f t="shared" si="14"/>
        <v>12884.743151395014</v>
      </c>
      <c r="F150" s="37">
        <f t="shared" si="12"/>
        <v>1392848.2019560959</v>
      </c>
      <c r="G150" s="37">
        <f t="shared" si="16"/>
        <v>1410000</v>
      </c>
      <c r="H150" s="48">
        <f t="shared" si="17"/>
        <v>1590000</v>
      </c>
      <c r="I150" s="47">
        <v>10000</v>
      </c>
    </row>
    <row r="151" spans="2:9" ht="15.75">
      <c r="B151" s="17">
        <v>140</v>
      </c>
      <c r="C151" s="21">
        <f t="shared" si="13"/>
        <v>15606.40981806168</v>
      </c>
      <c r="D151" s="25">
        <f t="shared" si="15"/>
        <v>2702.5</v>
      </c>
      <c r="E151" s="29">
        <f t="shared" si="14"/>
        <v>12903.90981806168</v>
      </c>
      <c r="F151" s="37">
        <f t="shared" si="12"/>
        <v>1379944.2921380342</v>
      </c>
      <c r="G151" s="37">
        <f t="shared" si="16"/>
        <v>1400000</v>
      </c>
      <c r="H151" s="48">
        <f t="shared" si="17"/>
        <v>1600000</v>
      </c>
      <c r="I151" s="47">
        <v>10000</v>
      </c>
    </row>
    <row r="152" spans="2:9" ht="15.75">
      <c r="B152" s="17">
        <v>141</v>
      </c>
      <c r="C152" s="21">
        <f t="shared" si="13"/>
        <v>15606.40981806168</v>
      </c>
      <c r="D152" s="25">
        <f t="shared" si="15"/>
        <v>2683.333333333333</v>
      </c>
      <c r="E152" s="29">
        <f t="shared" si="14"/>
        <v>12923.076484728346</v>
      </c>
      <c r="F152" s="37">
        <f t="shared" si="12"/>
        <v>1367021.2156533059</v>
      </c>
      <c r="G152" s="37">
        <f t="shared" si="16"/>
        <v>1390000</v>
      </c>
      <c r="H152" s="48">
        <f t="shared" si="17"/>
        <v>1610000</v>
      </c>
      <c r="I152" s="47">
        <v>10000</v>
      </c>
    </row>
    <row r="153" spans="2:9" ht="15.75">
      <c r="B153" s="17">
        <v>142</v>
      </c>
      <c r="C153" s="21">
        <f t="shared" si="13"/>
        <v>15606.40981806168</v>
      </c>
      <c r="D153" s="25">
        <f t="shared" si="15"/>
        <v>2664.166666666666</v>
      </c>
      <c r="E153" s="29">
        <f t="shared" si="14"/>
        <v>12942.243151395014</v>
      </c>
      <c r="F153" s="37">
        <f t="shared" si="12"/>
        <v>1354078.9725019108</v>
      </c>
      <c r="G153" s="37">
        <f t="shared" si="16"/>
        <v>1380000</v>
      </c>
      <c r="H153" s="48">
        <f t="shared" si="17"/>
        <v>1620000</v>
      </c>
      <c r="I153" s="47">
        <v>10000</v>
      </c>
    </row>
    <row r="154" spans="2:9" ht="15.75">
      <c r="B154" s="17">
        <v>143</v>
      </c>
      <c r="C154" s="21">
        <f t="shared" si="13"/>
        <v>15606.40981806168</v>
      </c>
      <c r="D154" s="25">
        <f t="shared" si="15"/>
        <v>2645</v>
      </c>
      <c r="E154" s="29">
        <f t="shared" si="14"/>
        <v>12961.40981806168</v>
      </c>
      <c r="F154" s="37">
        <f t="shared" si="12"/>
        <v>1341117.5626838491</v>
      </c>
      <c r="G154" s="37">
        <f t="shared" si="16"/>
        <v>1370000</v>
      </c>
      <c r="H154" s="48">
        <f t="shared" si="17"/>
        <v>1630000</v>
      </c>
      <c r="I154" s="47">
        <v>10000</v>
      </c>
    </row>
    <row r="155" spans="2:9" ht="15.75">
      <c r="B155" s="17">
        <v>144</v>
      </c>
      <c r="C155" s="21">
        <f t="shared" si="13"/>
        <v>15606.40981806168</v>
      </c>
      <c r="D155" s="25">
        <f t="shared" si="15"/>
        <v>2625.833333333333</v>
      </c>
      <c r="E155" s="29">
        <f t="shared" si="14"/>
        <v>12980.576484728346</v>
      </c>
      <c r="F155" s="37">
        <f t="shared" si="12"/>
        <v>1328136.9861991208</v>
      </c>
      <c r="G155" s="37">
        <f t="shared" si="16"/>
        <v>1360000</v>
      </c>
      <c r="H155" s="48">
        <f t="shared" si="17"/>
        <v>1640000</v>
      </c>
      <c r="I155" s="47">
        <v>10000</v>
      </c>
    </row>
    <row r="156" spans="2:9" ht="15.75">
      <c r="B156" s="17">
        <v>145</v>
      </c>
      <c r="C156" s="21">
        <f t="shared" si="13"/>
        <v>15606.40981806168</v>
      </c>
      <c r="D156" s="25">
        <f t="shared" si="15"/>
        <v>2606.6666666666665</v>
      </c>
      <c r="E156" s="29">
        <f t="shared" si="14"/>
        <v>12999.743151395014</v>
      </c>
      <c r="F156" s="37">
        <f t="shared" si="12"/>
        <v>1315137.2430477256</v>
      </c>
      <c r="G156" s="37">
        <f t="shared" si="16"/>
        <v>1350000</v>
      </c>
      <c r="H156" s="48">
        <f t="shared" si="17"/>
        <v>1650000</v>
      </c>
      <c r="I156" s="47">
        <v>10000</v>
      </c>
    </row>
    <row r="157" spans="2:9" ht="15.75">
      <c r="B157" s="17">
        <v>146</v>
      </c>
      <c r="C157" s="21">
        <f t="shared" si="13"/>
        <v>15606.40981806168</v>
      </c>
      <c r="D157" s="25">
        <f t="shared" si="15"/>
        <v>2587.4999999999995</v>
      </c>
      <c r="E157" s="29">
        <f t="shared" si="14"/>
        <v>13018.90981806168</v>
      </c>
      <c r="F157" s="37">
        <f t="shared" si="12"/>
        <v>1302118.333229664</v>
      </c>
      <c r="G157" s="37">
        <f t="shared" si="16"/>
        <v>1340000</v>
      </c>
      <c r="H157" s="48">
        <f t="shared" si="17"/>
        <v>1660000</v>
      </c>
      <c r="I157" s="47">
        <v>10000</v>
      </c>
    </row>
    <row r="158" spans="2:9" ht="15.75">
      <c r="B158" s="17">
        <v>147</v>
      </c>
      <c r="C158" s="21">
        <f t="shared" si="13"/>
        <v>15606.40981806168</v>
      </c>
      <c r="D158" s="25">
        <f t="shared" si="15"/>
        <v>2568.333333333333</v>
      </c>
      <c r="E158" s="29">
        <f t="shared" si="14"/>
        <v>13038.076484728346</v>
      </c>
      <c r="F158" s="37">
        <f t="shared" si="12"/>
        <v>1289080.2567449356</v>
      </c>
      <c r="G158" s="37">
        <f t="shared" si="16"/>
        <v>1330000</v>
      </c>
      <c r="H158" s="48">
        <f t="shared" si="17"/>
        <v>1670000</v>
      </c>
      <c r="I158" s="47">
        <v>10000</v>
      </c>
    </row>
    <row r="159" spans="2:9" ht="15.75">
      <c r="B159" s="17">
        <v>148</v>
      </c>
      <c r="C159" s="21">
        <f t="shared" si="13"/>
        <v>15606.40981806168</v>
      </c>
      <c r="D159" s="25">
        <f t="shared" si="15"/>
        <v>2549.1666666666665</v>
      </c>
      <c r="E159" s="29">
        <f t="shared" si="14"/>
        <v>13057.243151395014</v>
      </c>
      <c r="F159" s="37">
        <f t="shared" si="12"/>
        <v>1276023.0135935405</v>
      </c>
      <c r="G159" s="37">
        <f t="shared" si="16"/>
        <v>1320000</v>
      </c>
      <c r="H159" s="48">
        <f t="shared" si="17"/>
        <v>1680000</v>
      </c>
      <c r="I159" s="47">
        <v>10000</v>
      </c>
    </row>
    <row r="160" spans="2:9" ht="15.75">
      <c r="B160" s="17">
        <v>149</v>
      </c>
      <c r="C160" s="21">
        <f t="shared" si="13"/>
        <v>15606.40981806168</v>
      </c>
      <c r="D160" s="25">
        <f t="shared" si="15"/>
        <v>2529.9999999999995</v>
      </c>
      <c r="E160" s="29">
        <f t="shared" si="14"/>
        <v>13076.40981806168</v>
      </c>
      <c r="F160" s="37">
        <f t="shared" si="12"/>
        <v>1262946.603775479</v>
      </c>
      <c r="G160" s="37">
        <f t="shared" si="16"/>
        <v>1310000</v>
      </c>
      <c r="H160" s="48">
        <f t="shared" si="17"/>
        <v>1690000</v>
      </c>
      <c r="I160" s="47">
        <v>10000</v>
      </c>
    </row>
    <row r="161" spans="2:9" ht="15.75">
      <c r="B161" s="17">
        <v>150</v>
      </c>
      <c r="C161" s="21">
        <f t="shared" si="13"/>
        <v>15606.40981806168</v>
      </c>
      <c r="D161" s="25">
        <f t="shared" si="15"/>
        <v>2510.833333333333</v>
      </c>
      <c r="E161" s="29">
        <f t="shared" si="14"/>
        <v>13095.576484728346</v>
      </c>
      <c r="F161" s="37">
        <f t="shared" si="12"/>
        <v>1249851.0272907505</v>
      </c>
      <c r="G161" s="37">
        <f t="shared" si="16"/>
        <v>1300000</v>
      </c>
      <c r="H161" s="48">
        <f t="shared" si="17"/>
        <v>1700000</v>
      </c>
      <c r="I161" s="47">
        <v>10000</v>
      </c>
    </row>
    <row r="162" spans="2:9" ht="15.75">
      <c r="B162" s="17">
        <v>151</v>
      </c>
      <c r="C162" s="21">
        <f t="shared" si="13"/>
        <v>15606.40981806168</v>
      </c>
      <c r="D162" s="25">
        <f t="shared" si="15"/>
        <v>2491.6666666666665</v>
      </c>
      <c r="E162" s="29">
        <f t="shared" si="14"/>
        <v>13114.743151395014</v>
      </c>
      <c r="F162" s="37">
        <f t="shared" si="12"/>
        <v>1236736.2841393554</v>
      </c>
      <c r="G162" s="37">
        <f t="shared" si="16"/>
        <v>1290000</v>
      </c>
      <c r="H162" s="48">
        <f t="shared" si="17"/>
        <v>1710000</v>
      </c>
      <c r="I162" s="47">
        <v>10000</v>
      </c>
    </row>
    <row r="163" spans="2:9" ht="15.75">
      <c r="B163" s="17">
        <v>152</v>
      </c>
      <c r="C163" s="21">
        <f t="shared" si="13"/>
        <v>15606.40981806168</v>
      </c>
      <c r="D163" s="25">
        <f t="shared" si="15"/>
        <v>2472.4999999999995</v>
      </c>
      <c r="E163" s="29">
        <f t="shared" si="14"/>
        <v>13133.90981806168</v>
      </c>
      <c r="F163" s="37">
        <f t="shared" si="12"/>
        <v>1223602.3743212938</v>
      </c>
      <c r="G163" s="37">
        <f t="shared" si="16"/>
        <v>1280000</v>
      </c>
      <c r="H163" s="48">
        <f t="shared" si="17"/>
        <v>1720000</v>
      </c>
      <c r="I163" s="47">
        <v>10000</v>
      </c>
    </row>
    <row r="164" spans="2:9" ht="15.75">
      <c r="B164" s="17">
        <v>153</v>
      </c>
      <c r="C164" s="21">
        <f t="shared" si="13"/>
        <v>15606.40981806168</v>
      </c>
      <c r="D164" s="25">
        <f t="shared" si="15"/>
        <v>2453.333333333333</v>
      </c>
      <c r="E164" s="29">
        <f t="shared" si="14"/>
        <v>13153.076484728346</v>
      </c>
      <c r="F164" s="37">
        <f t="shared" si="12"/>
        <v>1210449.2978365654</v>
      </c>
      <c r="G164" s="37">
        <f t="shared" si="16"/>
        <v>1270000</v>
      </c>
      <c r="H164" s="48">
        <f t="shared" si="17"/>
        <v>1730000</v>
      </c>
      <c r="I164" s="47">
        <v>10000</v>
      </c>
    </row>
    <row r="165" spans="2:9" ht="15.75">
      <c r="B165" s="17">
        <v>154</v>
      </c>
      <c r="C165" s="21">
        <f t="shared" si="13"/>
        <v>15606.40981806168</v>
      </c>
      <c r="D165" s="25">
        <f t="shared" si="15"/>
        <v>2434.1666666666665</v>
      </c>
      <c r="E165" s="29">
        <f t="shared" si="14"/>
        <v>13172.243151395014</v>
      </c>
      <c r="F165" s="37">
        <f>F164-E165</f>
        <v>1197277.0546851703</v>
      </c>
      <c r="G165" s="37">
        <f t="shared" si="16"/>
        <v>1260000</v>
      </c>
      <c r="H165" s="48">
        <f t="shared" si="17"/>
        <v>1740000</v>
      </c>
      <c r="I165" s="47">
        <v>10000</v>
      </c>
    </row>
    <row r="166" spans="2:9" ht="15.75">
      <c r="B166" s="17">
        <v>155</v>
      </c>
      <c r="C166" s="21">
        <f t="shared" si="13"/>
        <v>15606.40981806168</v>
      </c>
      <c r="D166" s="25">
        <f t="shared" si="15"/>
        <v>2414.9999999999995</v>
      </c>
      <c r="E166" s="29">
        <f t="shared" si="14"/>
        <v>13191.40981806168</v>
      </c>
      <c r="F166" s="37">
        <f aca="true" t="shared" si="18" ref="F166:F171">F165-E166</f>
        <v>1184085.6448671087</v>
      </c>
      <c r="G166" s="37">
        <f t="shared" si="16"/>
        <v>1250000</v>
      </c>
      <c r="H166" s="48">
        <f t="shared" si="17"/>
        <v>1750000</v>
      </c>
      <c r="I166" s="47">
        <v>10000</v>
      </c>
    </row>
    <row r="167" spans="2:9" ht="15.75">
      <c r="B167" s="17">
        <v>156</v>
      </c>
      <c r="C167" s="21">
        <f t="shared" si="13"/>
        <v>15606.40981806168</v>
      </c>
      <c r="D167" s="25">
        <f t="shared" si="15"/>
        <v>2395.833333333333</v>
      </c>
      <c r="E167" s="29">
        <f t="shared" si="14"/>
        <v>13210.576484728346</v>
      </c>
      <c r="F167" s="37">
        <f t="shared" si="18"/>
        <v>1170875.0683823803</v>
      </c>
      <c r="G167" s="37">
        <f t="shared" si="16"/>
        <v>1240000</v>
      </c>
      <c r="H167" s="48">
        <f t="shared" si="17"/>
        <v>1760000</v>
      </c>
      <c r="I167" s="47">
        <v>10000</v>
      </c>
    </row>
    <row r="168" spans="2:9" ht="15.75">
      <c r="B168" s="17">
        <v>157</v>
      </c>
      <c r="C168" s="21">
        <f t="shared" si="13"/>
        <v>15606.40981806168</v>
      </c>
      <c r="D168" s="25">
        <f t="shared" si="15"/>
        <v>2376.6666666666665</v>
      </c>
      <c r="E168" s="29">
        <f t="shared" si="14"/>
        <v>13229.743151395014</v>
      </c>
      <c r="F168" s="37">
        <f t="shared" si="18"/>
        <v>1157645.3252309852</v>
      </c>
      <c r="G168" s="37">
        <f t="shared" si="16"/>
        <v>1230000</v>
      </c>
      <c r="H168" s="48">
        <f t="shared" si="17"/>
        <v>1770000</v>
      </c>
      <c r="I168" s="47">
        <v>10000</v>
      </c>
    </row>
    <row r="169" spans="2:9" ht="15.75">
      <c r="B169" s="17">
        <v>158</v>
      </c>
      <c r="C169" s="21">
        <f t="shared" si="13"/>
        <v>15606.40981806168</v>
      </c>
      <c r="D169" s="25">
        <f t="shared" si="15"/>
        <v>2357.4999999999995</v>
      </c>
      <c r="E169" s="29">
        <f t="shared" si="14"/>
        <v>13248.90981806168</v>
      </c>
      <c r="F169" s="37">
        <f t="shared" si="18"/>
        <v>1144396.4154129236</v>
      </c>
      <c r="G169" s="37">
        <f t="shared" si="16"/>
        <v>1220000</v>
      </c>
      <c r="H169" s="48">
        <f t="shared" si="17"/>
        <v>1780000</v>
      </c>
      <c r="I169" s="47">
        <v>10000</v>
      </c>
    </row>
    <row r="170" spans="2:9" ht="15.75">
      <c r="B170" s="17">
        <v>159</v>
      </c>
      <c r="C170" s="21">
        <f t="shared" si="13"/>
        <v>15606.40981806168</v>
      </c>
      <c r="D170" s="25">
        <f t="shared" si="15"/>
        <v>2338.333333333333</v>
      </c>
      <c r="E170" s="29">
        <f t="shared" si="14"/>
        <v>13268.076484728346</v>
      </c>
      <c r="F170" s="37">
        <f t="shared" si="18"/>
        <v>1131128.3389281952</v>
      </c>
      <c r="G170" s="37">
        <f t="shared" si="16"/>
        <v>1210000</v>
      </c>
      <c r="H170" s="48">
        <f t="shared" si="17"/>
        <v>1790000</v>
      </c>
      <c r="I170" s="47">
        <v>10000</v>
      </c>
    </row>
    <row r="171" spans="2:9" ht="15.75">
      <c r="B171" s="17">
        <v>160</v>
      </c>
      <c r="C171" s="21">
        <f t="shared" si="13"/>
        <v>15606.40981806168</v>
      </c>
      <c r="D171" s="25">
        <f t="shared" si="15"/>
        <v>2319.1666666666665</v>
      </c>
      <c r="E171" s="29">
        <f t="shared" si="14"/>
        <v>13287.243151395014</v>
      </c>
      <c r="F171" s="37">
        <f t="shared" si="18"/>
        <v>1117841.0957768</v>
      </c>
      <c r="G171" s="37">
        <f t="shared" si="16"/>
        <v>1200000</v>
      </c>
      <c r="H171" s="48">
        <f t="shared" si="17"/>
        <v>1800000</v>
      </c>
      <c r="I171" s="47">
        <v>10000</v>
      </c>
    </row>
    <row r="172" spans="2:9" ht="15.75">
      <c r="B172" s="17">
        <v>161</v>
      </c>
      <c r="C172" s="21">
        <f t="shared" si="13"/>
        <v>15606.40981806168</v>
      </c>
      <c r="D172" s="25">
        <f t="shared" si="15"/>
        <v>2299.9999999999995</v>
      </c>
      <c r="E172" s="29">
        <f t="shared" si="14"/>
        <v>13306.40981806168</v>
      </c>
      <c r="F172" s="37">
        <f aca="true" t="shared" si="19" ref="F172:F203">F171-E172</f>
        <v>1104534.6859587384</v>
      </c>
      <c r="G172" s="37">
        <f t="shared" si="16"/>
        <v>1190000</v>
      </c>
      <c r="H172" s="48">
        <f t="shared" si="17"/>
        <v>1810000</v>
      </c>
      <c r="I172" s="47">
        <v>10000</v>
      </c>
    </row>
    <row r="173" spans="2:9" ht="15.75">
      <c r="B173" s="17">
        <v>162</v>
      </c>
      <c r="C173" s="21">
        <f t="shared" si="13"/>
        <v>15606.40981806168</v>
      </c>
      <c r="D173" s="25">
        <f t="shared" si="15"/>
        <v>2280.833333333333</v>
      </c>
      <c r="E173" s="29">
        <f t="shared" si="14"/>
        <v>13325.576484728346</v>
      </c>
      <c r="F173" s="37">
        <f t="shared" si="19"/>
        <v>1091209.10947401</v>
      </c>
      <c r="G173" s="37">
        <f t="shared" si="16"/>
        <v>1180000</v>
      </c>
      <c r="H173" s="48">
        <f t="shared" si="17"/>
        <v>1820000</v>
      </c>
      <c r="I173" s="47">
        <v>10000</v>
      </c>
    </row>
    <row r="174" spans="2:9" ht="15.75">
      <c r="B174" s="17">
        <v>163</v>
      </c>
      <c r="C174" s="21">
        <f t="shared" si="13"/>
        <v>15606.40981806168</v>
      </c>
      <c r="D174" s="25">
        <f t="shared" si="15"/>
        <v>2261.6666666666665</v>
      </c>
      <c r="E174" s="29">
        <f t="shared" si="14"/>
        <v>13344.743151395014</v>
      </c>
      <c r="F174" s="37">
        <f t="shared" si="19"/>
        <v>1077864.366322615</v>
      </c>
      <c r="G174" s="37">
        <f t="shared" si="16"/>
        <v>1170000</v>
      </c>
      <c r="H174" s="48">
        <f t="shared" si="17"/>
        <v>1830000</v>
      </c>
      <c r="I174" s="47">
        <v>10000</v>
      </c>
    </row>
    <row r="175" spans="2:9" ht="15.75">
      <c r="B175" s="17">
        <v>164</v>
      </c>
      <c r="C175" s="21">
        <f t="shared" si="13"/>
        <v>15606.40981806168</v>
      </c>
      <c r="D175" s="25">
        <f t="shared" si="15"/>
        <v>2242.4999999999995</v>
      </c>
      <c r="E175" s="29">
        <f t="shared" si="14"/>
        <v>13363.90981806168</v>
      </c>
      <c r="F175" s="37">
        <f t="shared" si="19"/>
        <v>1064500.4565045533</v>
      </c>
      <c r="G175" s="37">
        <f t="shared" si="16"/>
        <v>1160000</v>
      </c>
      <c r="H175" s="48">
        <f t="shared" si="17"/>
        <v>1840000</v>
      </c>
      <c r="I175" s="47">
        <v>10000</v>
      </c>
    </row>
    <row r="176" spans="2:9" ht="15.75">
      <c r="B176" s="17">
        <v>165</v>
      </c>
      <c r="C176" s="21">
        <f t="shared" si="13"/>
        <v>15606.40981806168</v>
      </c>
      <c r="D176" s="25">
        <f t="shared" si="15"/>
        <v>2223.333333333333</v>
      </c>
      <c r="E176" s="29">
        <f t="shared" si="14"/>
        <v>13383.076484728346</v>
      </c>
      <c r="F176" s="37">
        <f t="shared" si="19"/>
        <v>1051117.380019825</v>
      </c>
      <c r="G176" s="37">
        <f t="shared" si="16"/>
        <v>1150000</v>
      </c>
      <c r="H176" s="48">
        <f t="shared" si="17"/>
        <v>1850000</v>
      </c>
      <c r="I176" s="47">
        <v>10000</v>
      </c>
    </row>
    <row r="177" spans="2:9" ht="15.75">
      <c r="B177" s="17">
        <v>166</v>
      </c>
      <c r="C177" s="21">
        <f t="shared" si="13"/>
        <v>15606.40981806168</v>
      </c>
      <c r="D177" s="25">
        <f t="shared" si="15"/>
        <v>2204.1666666666665</v>
      </c>
      <c r="E177" s="29">
        <f t="shared" si="14"/>
        <v>13402.243151395014</v>
      </c>
      <c r="F177" s="37">
        <f t="shared" si="19"/>
        <v>1037715.13686843</v>
      </c>
      <c r="G177" s="37">
        <f t="shared" si="16"/>
        <v>1140000</v>
      </c>
      <c r="H177" s="48">
        <f t="shared" si="17"/>
        <v>1860000</v>
      </c>
      <c r="I177" s="47">
        <v>10000</v>
      </c>
    </row>
    <row r="178" spans="2:9" ht="15.75">
      <c r="B178" s="17">
        <v>167</v>
      </c>
      <c r="C178" s="21">
        <f t="shared" si="13"/>
        <v>15606.40981806168</v>
      </c>
      <c r="D178" s="25">
        <f t="shared" si="15"/>
        <v>2184.9999999999995</v>
      </c>
      <c r="E178" s="29">
        <f t="shared" si="14"/>
        <v>13421.40981806168</v>
      </c>
      <c r="F178" s="37">
        <f t="shared" si="19"/>
        <v>1024293.7270503683</v>
      </c>
      <c r="G178" s="37">
        <f t="shared" si="16"/>
        <v>1130000</v>
      </c>
      <c r="H178" s="48">
        <f t="shared" si="17"/>
        <v>1870000</v>
      </c>
      <c r="I178" s="47">
        <v>10000</v>
      </c>
    </row>
    <row r="179" spans="2:9" ht="15.75">
      <c r="B179" s="17">
        <v>168</v>
      </c>
      <c r="C179" s="21">
        <f t="shared" si="13"/>
        <v>15606.40981806168</v>
      </c>
      <c r="D179" s="25">
        <f t="shared" si="15"/>
        <v>2165.833333333333</v>
      </c>
      <c r="E179" s="29">
        <f t="shared" si="14"/>
        <v>13440.576484728346</v>
      </c>
      <c r="F179" s="37">
        <f t="shared" si="19"/>
        <v>1010853.15056564</v>
      </c>
      <c r="G179" s="37">
        <f t="shared" si="16"/>
        <v>1120000</v>
      </c>
      <c r="H179" s="48">
        <f t="shared" si="17"/>
        <v>1880000</v>
      </c>
      <c r="I179" s="47">
        <v>10000</v>
      </c>
    </row>
    <row r="180" spans="2:9" ht="15.75">
      <c r="B180" s="17">
        <v>169</v>
      </c>
      <c r="C180" s="21">
        <f t="shared" si="13"/>
        <v>15606.40981806168</v>
      </c>
      <c r="D180" s="25">
        <f t="shared" si="15"/>
        <v>2146.6666666666665</v>
      </c>
      <c r="E180" s="29">
        <f t="shared" si="14"/>
        <v>13459.743151395014</v>
      </c>
      <c r="F180" s="37">
        <f t="shared" si="19"/>
        <v>997393.407414245</v>
      </c>
      <c r="G180" s="37">
        <f t="shared" si="16"/>
        <v>1110000</v>
      </c>
      <c r="H180" s="48">
        <f t="shared" si="17"/>
        <v>1890000</v>
      </c>
      <c r="I180" s="47">
        <v>10000</v>
      </c>
    </row>
    <row r="181" spans="2:9" ht="15.75">
      <c r="B181" s="17">
        <v>170</v>
      </c>
      <c r="C181" s="21">
        <f t="shared" si="13"/>
        <v>15606.40981806168</v>
      </c>
      <c r="D181" s="25">
        <f t="shared" si="15"/>
        <v>2127.4999999999995</v>
      </c>
      <c r="E181" s="29">
        <f t="shared" si="14"/>
        <v>13478.90981806168</v>
      </c>
      <c r="F181" s="37">
        <f t="shared" si="19"/>
        <v>983914.4975961833</v>
      </c>
      <c r="G181" s="37">
        <f t="shared" si="16"/>
        <v>1100000</v>
      </c>
      <c r="H181" s="48">
        <f t="shared" si="17"/>
        <v>1900000</v>
      </c>
      <c r="I181" s="47">
        <v>10000</v>
      </c>
    </row>
    <row r="182" spans="2:9" ht="15.75">
      <c r="B182" s="17">
        <v>171</v>
      </c>
      <c r="C182" s="21">
        <f t="shared" si="13"/>
        <v>15606.40981806168</v>
      </c>
      <c r="D182" s="25">
        <f t="shared" si="15"/>
        <v>2108.333333333333</v>
      </c>
      <c r="E182" s="29">
        <f t="shared" si="14"/>
        <v>13498.076484728346</v>
      </c>
      <c r="F182" s="37">
        <f t="shared" si="19"/>
        <v>970416.421111455</v>
      </c>
      <c r="G182" s="37">
        <f t="shared" si="16"/>
        <v>1090000</v>
      </c>
      <c r="H182" s="48">
        <f t="shared" si="17"/>
        <v>1910000</v>
      </c>
      <c r="I182" s="47">
        <v>10000</v>
      </c>
    </row>
    <row r="183" spans="2:9" ht="15.75">
      <c r="B183" s="17">
        <v>172</v>
      </c>
      <c r="C183" s="21">
        <f t="shared" si="13"/>
        <v>15606.40981806168</v>
      </c>
      <c r="D183" s="25">
        <f t="shared" si="15"/>
        <v>2089.1666666666665</v>
      </c>
      <c r="E183" s="29">
        <f t="shared" si="14"/>
        <v>13517.243151395014</v>
      </c>
      <c r="F183" s="37">
        <f t="shared" si="19"/>
        <v>956899.17796006</v>
      </c>
      <c r="G183" s="37">
        <f t="shared" si="16"/>
        <v>1080000</v>
      </c>
      <c r="H183" s="48">
        <f t="shared" si="17"/>
        <v>1920000</v>
      </c>
      <c r="I183" s="47">
        <v>10000</v>
      </c>
    </row>
    <row r="184" spans="2:9" ht="15.75">
      <c r="B184" s="17">
        <v>173</v>
      </c>
      <c r="C184" s="21">
        <f t="shared" si="13"/>
        <v>15606.40981806168</v>
      </c>
      <c r="D184" s="25">
        <f t="shared" si="15"/>
        <v>2069.9999999999995</v>
      </c>
      <c r="E184" s="29">
        <f t="shared" si="14"/>
        <v>13536.40981806168</v>
      </c>
      <c r="F184" s="37">
        <f t="shared" si="19"/>
        <v>943362.7681419983</v>
      </c>
      <c r="G184" s="37">
        <f t="shared" si="16"/>
        <v>1070000</v>
      </c>
      <c r="H184" s="48">
        <f t="shared" si="17"/>
        <v>1930000</v>
      </c>
      <c r="I184" s="47">
        <v>10000</v>
      </c>
    </row>
    <row r="185" spans="2:9" ht="15.75">
      <c r="B185" s="17">
        <v>174</v>
      </c>
      <c r="C185" s="21">
        <f t="shared" si="13"/>
        <v>15606.40981806168</v>
      </c>
      <c r="D185" s="25">
        <f t="shared" si="15"/>
        <v>2050.833333333333</v>
      </c>
      <c r="E185" s="29">
        <f t="shared" si="14"/>
        <v>13555.576484728346</v>
      </c>
      <c r="F185" s="37">
        <f t="shared" si="19"/>
        <v>929807.19165727</v>
      </c>
      <c r="G185" s="37">
        <f t="shared" si="16"/>
        <v>1060000</v>
      </c>
      <c r="H185" s="48">
        <f t="shared" si="17"/>
        <v>1940000</v>
      </c>
      <c r="I185" s="47">
        <v>10000</v>
      </c>
    </row>
    <row r="186" spans="2:9" ht="15.75">
      <c r="B186" s="17">
        <v>175</v>
      </c>
      <c r="C186" s="21">
        <f t="shared" si="13"/>
        <v>15606.40981806168</v>
      </c>
      <c r="D186" s="25">
        <f t="shared" si="15"/>
        <v>2031.6666666666665</v>
      </c>
      <c r="E186" s="29">
        <f t="shared" si="14"/>
        <v>13574.743151395014</v>
      </c>
      <c r="F186" s="37">
        <f t="shared" si="19"/>
        <v>916232.448505875</v>
      </c>
      <c r="G186" s="37">
        <f t="shared" si="16"/>
        <v>1050000</v>
      </c>
      <c r="H186" s="48">
        <f t="shared" si="17"/>
        <v>1950000</v>
      </c>
      <c r="I186" s="47">
        <v>10000</v>
      </c>
    </row>
    <row r="187" spans="2:9" ht="15.75">
      <c r="B187" s="17">
        <v>176</v>
      </c>
      <c r="C187" s="21">
        <f t="shared" si="13"/>
        <v>15606.40981806168</v>
      </c>
      <c r="D187" s="25">
        <f t="shared" si="15"/>
        <v>2012.4999999999998</v>
      </c>
      <c r="E187" s="29">
        <f t="shared" si="14"/>
        <v>13593.90981806168</v>
      </c>
      <c r="F187" s="37">
        <f t="shared" si="19"/>
        <v>902638.5386878133</v>
      </c>
      <c r="G187" s="37">
        <f t="shared" si="16"/>
        <v>1040000</v>
      </c>
      <c r="H187" s="48">
        <f t="shared" si="17"/>
        <v>1960000</v>
      </c>
      <c r="I187" s="47">
        <v>10000</v>
      </c>
    </row>
    <row r="188" spans="2:9" ht="15.75">
      <c r="B188" s="17">
        <v>177</v>
      </c>
      <c r="C188" s="21">
        <f t="shared" si="13"/>
        <v>15606.40981806168</v>
      </c>
      <c r="D188" s="25">
        <f t="shared" si="15"/>
        <v>1993.333333333333</v>
      </c>
      <c r="E188" s="29">
        <f t="shared" si="14"/>
        <v>13613.076484728346</v>
      </c>
      <c r="F188" s="37">
        <f t="shared" si="19"/>
        <v>889025.462203085</v>
      </c>
      <c r="G188" s="37">
        <f t="shared" si="16"/>
        <v>1030000</v>
      </c>
      <c r="H188" s="48">
        <f t="shared" si="17"/>
        <v>1970000</v>
      </c>
      <c r="I188" s="47">
        <v>10000</v>
      </c>
    </row>
    <row r="189" spans="2:9" ht="15.75">
      <c r="B189" s="17">
        <v>178</v>
      </c>
      <c r="C189" s="21">
        <f t="shared" si="13"/>
        <v>15606.40981806168</v>
      </c>
      <c r="D189" s="25">
        <f t="shared" si="15"/>
        <v>1974.1666666666665</v>
      </c>
      <c r="E189" s="29">
        <f t="shared" si="14"/>
        <v>13632.243151395014</v>
      </c>
      <c r="F189" s="37">
        <f t="shared" si="19"/>
        <v>875393.21905169</v>
      </c>
      <c r="G189" s="37">
        <f t="shared" si="16"/>
        <v>1020000</v>
      </c>
      <c r="H189" s="48">
        <f t="shared" si="17"/>
        <v>1980000</v>
      </c>
      <c r="I189" s="47">
        <v>10000</v>
      </c>
    </row>
    <row r="190" spans="2:9" ht="15.75">
      <c r="B190" s="17">
        <v>179</v>
      </c>
      <c r="C190" s="21">
        <f t="shared" si="13"/>
        <v>15606.40981806168</v>
      </c>
      <c r="D190" s="25">
        <f t="shared" si="15"/>
        <v>1954.9999999999998</v>
      </c>
      <c r="E190" s="29">
        <f t="shared" si="14"/>
        <v>13651.40981806168</v>
      </c>
      <c r="F190" s="37">
        <f t="shared" si="19"/>
        <v>861741.8092336283</v>
      </c>
      <c r="G190" s="37">
        <f t="shared" si="16"/>
        <v>1010000</v>
      </c>
      <c r="H190" s="48">
        <f t="shared" si="17"/>
        <v>1990000</v>
      </c>
      <c r="I190" s="47">
        <v>10000</v>
      </c>
    </row>
    <row r="191" spans="2:9" ht="15.75">
      <c r="B191" s="17">
        <v>180</v>
      </c>
      <c r="C191" s="21">
        <f t="shared" si="13"/>
        <v>15606.40981806168</v>
      </c>
      <c r="D191" s="25">
        <f t="shared" si="15"/>
        <v>1935.833333333333</v>
      </c>
      <c r="E191" s="29">
        <f t="shared" si="14"/>
        <v>13670.576484728346</v>
      </c>
      <c r="F191" s="37">
        <f t="shared" si="19"/>
        <v>848071.2327489</v>
      </c>
      <c r="G191" s="37">
        <f t="shared" si="16"/>
        <v>1000000</v>
      </c>
      <c r="H191" s="48">
        <f t="shared" si="17"/>
        <v>2000000</v>
      </c>
      <c r="I191" s="47">
        <v>10000</v>
      </c>
    </row>
    <row r="192" spans="2:9" ht="15.75">
      <c r="B192" s="17">
        <v>181</v>
      </c>
      <c r="C192" s="21">
        <f t="shared" si="13"/>
        <v>15606.40981806168</v>
      </c>
      <c r="D192" s="25">
        <f t="shared" si="15"/>
        <v>1916.6666666666665</v>
      </c>
      <c r="E192" s="29">
        <f t="shared" si="14"/>
        <v>13689.743151395014</v>
      </c>
      <c r="F192" s="37">
        <f t="shared" si="19"/>
        <v>834381.489597505</v>
      </c>
      <c r="G192" s="37">
        <f t="shared" si="16"/>
        <v>990000</v>
      </c>
      <c r="H192" s="48">
        <f t="shared" si="17"/>
        <v>2010000</v>
      </c>
      <c r="I192" s="47">
        <v>10000</v>
      </c>
    </row>
    <row r="193" spans="2:9" ht="15.75">
      <c r="B193" s="17">
        <v>182</v>
      </c>
      <c r="C193" s="21">
        <f t="shared" si="13"/>
        <v>15606.40981806168</v>
      </c>
      <c r="D193" s="25">
        <f t="shared" si="15"/>
        <v>1897.4999999999998</v>
      </c>
      <c r="E193" s="29">
        <f t="shared" si="14"/>
        <v>13708.90981806168</v>
      </c>
      <c r="F193" s="37">
        <f t="shared" si="19"/>
        <v>820672.5797794433</v>
      </c>
      <c r="G193" s="37">
        <f t="shared" si="16"/>
        <v>980000</v>
      </c>
      <c r="H193" s="48">
        <f t="shared" si="17"/>
        <v>2020000</v>
      </c>
      <c r="I193" s="47">
        <v>10000</v>
      </c>
    </row>
    <row r="194" spans="2:9" ht="15.75">
      <c r="B194" s="17">
        <v>183</v>
      </c>
      <c r="C194" s="21">
        <f t="shared" si="13"/>
        <v>15606.40981806168</v>
      </c>
      <c r="D194" s="25">
        <f t="shared" si="15"/>
        <v>1878.333333333333</v>
      </c>
      <c r="E194" s="29">
        <f t="shared" si="14"/>
        <v>13728.076484728346</v>
      </c>
      <c r="F194" s="37">
        <f t="shared" si="19"/>
        <v>806944.503294715</v>
      </c>
      <c r="G194" s="37">
        <f t="shared" si="16"/>
        <v>970000</v>
      </c>
      <c r="H194" s="48">
        <f t="shared" si="17"/>
        <v>2030000</v>
      </c>
      <c r="I194" s="47">
        <v>10000</v>
      </c>
    </row>
    <row r="195" spans="2:9" ht="15.75">
      <c r="B195" s="17">
        <v>184</v>
      </c>
      <c r="C195" s="21">
        <f t="shared" si="13"/>
        <v>15606.40981806168</v>
      </c>
      <c r="D195" s="25">
        <f t="shared" si="15"/>
        <v>1859.1666666666665</v>
      </c>
      <c r="E195" s="29">
        <f t="shared" si="14"/>
        <v>13747.243151395014</v>
      </c>
      <c r="F195" s="37">
        <f t="shared" si="19"/>
        <v>793197.26014332</v>
      </c>
      <c r="G195" s="37">
        <f t="shared" si="16"/>
        <v>960000</v>
      </c>
      <c r="H195" s="48">
        <f t="shared" si="17"/>
        <v>2040000</v>
      </c>
      <c r="I195" s="47">
        <v>10000</v>
      </c>
    </row>
    <row r="196" spans="2:9" ht="15.75">
      <c r="B196" s="17">
        <v>185</v>
      </c>
      <c r="C196" s="21">
        <f t="shared" si="13"/>
        <v>15606.40981806168</v>
      </c>
      <c r="D196" s="25">
        <f t="shared" si="15"/>
        <v>1840</v>
      </c>
      <c r="E196" s="29">
        <f t="shared" si="14"/>
        <v>13766.40981806168</v>
      </c>
      <c r="F196" s="37">
        <f t="shared" si="19"/>
        <v>779430.8503252583</v>
      </c>
      <c r="G196" s="37">
        <f t="shared" si="16"/>
        <v>950000</v>
      </c>
      <c r="H196" s="48">
        <f t="shared" si="17"/>
        <v>2050000</v>
      </c>
      <c r="I196" s="47">
        <v>10000</v>
      </c>
    </row>
    <row r="197" spans="2:9" ht="15.75">
      <c r="B197" s="17">
        <v>186</v>
      </c>
      <c r="C197" s="21">
        <f t="shared" si="13"/>
        <v>15606.40981806168</v>
      </c>
      <c r="D197" s="25">
        <f t="shared" si="15"/>
        <v>1820.833333333333</v>
      </c>
      <c r="E197" s="29">
        <f t="shared" si="14"/>
        <v>13785.576484728346</v>
      </c>
      <c r="F197" s="37">
        <f t="shared" si="19"/>
        <v>765645.27384053</v>
      </c>
      <c r="G197" s="37">
        <f t="shared" si="16"/>
        <v>940000</v>
      </c>
      <c r="H197" s="48">
        <f t="shared" si="17"/>
        <v>2060000</v>
      </c>
      <c r="I197" s="47">
        <v>10000</v>
      </c>
    </row>
    <row r="198" spans="2:9" ht="15.75">
      <c r="B198" s="17">
        <v>187</v>
      </c>
      <c r="C198" s="21">
        <f t="shared" si="13"/>
        <v>15606.40981806168</v>
      </c>
      <c r="D198" s="25">
        <f t="shared" si="15"/>
        <v>1801.6666666666665</v>
      </c>
      <c r="E198" s="29">
        <f t="shared" si="14"/>
        <v>13804.743151395014</v>
      </c>
      <c r="F198" s="37">
        <f t="shared" si="19"/>
        <v>751840.530689135</v>
      </c>
      <c r="G198" s="37">
        <f t="shared" si="16"/>
        <v>930000</v>
      </c>
      <c r="H198" s="48">
        <f t="shared" si="17"/>
        <v>2070000</v>
      </c>
      <c r="I198" s="47">
        <v>10000</v>
      </c>
    </row>
    <row r="199" spans="2:9" ht="15.75">
      <c r="B199" s="17">
        <v>188</v>
      </c>
      <c r="C199" s="21">
        <f t="shared" si="13"/>
        <v>15606.40981806168</v>
      </c>
      <c r="D199" s="25">
        <f t="shared" si="15"/>
        <v>1782.5</v>
      </c>
      <c r="E199" s="29">
        <f t="shared" si="14"/>
        <v>13823.90981806168</v>
      </c>
      <c r="F199" s="37">
        <f t="shared" si="19"/>
        <v>738016.6208710733</v>
      </c>
      <c r="G199" s="37">
        <f t="shared" si="16"/>
        <v>920000</v>
      </c>
      <c r="H199" s="48">
        <f t="shared" si="17"/>
        <v>2080000</v>
      </c>
      <c r="I199" s="47">
        <v>10000</v>
      </c>
    </row>
    <row r="200" spans="2:9" ht="15.75">
      <c r="B200" s="17">
        <v>189</v>
      </c>
      <c r="C200" s="21">
        <f t="shared" si="13"/>
        <v>15606.40981806168</v>
      </c>
      <c r="D200" s="25">
        <f t="shared" si="15"/>
        <v>1763.333333333333</v>
      </c>
      <c r="E200" s="29">
        <f t="shared" si="14"/>
        <v>13843.076484728346</v>
      </c>
      <c r="F200" s="37">
        <f t="shared" si="19"/>
        <v>724173.544386345</v>
      </c>
      <c r="G200" s="37">
        <f t="shared" si="16"/>
        <v>910000</v>
      </c>
      <c r="H200" s="48">
        <f t="shared" si="17"/>
        <v>2090000</v>
      </c>
      <c r="I200" s="47">
        <v>10000</v>
      </c>
    </row>
    <row r="201" spans="2:9" ht="15.75">
      <c r="B201" s="17">
        <v>190</v>
      </c>
      <c r="C201" s="21">
        <f t="shared" si="13"/>
        <v>15606.40981806168</v>
      </c>
      <c r="D201" s="25">
        <f t="shared" si="15"/>
        <v>1744.1666666666665</v>
      </c>
      <c r="E201" s="29">
        <f t="shared" si="14"/>
        <v>13862.243151395014</v>
      </c>
      <c r="F201" s="37">
        <f t="shared" si="19"/>
        <v>710311.30123495</v>
      </c>
      <c r="G201" s="37">
        <f t="shared" si="16"/>
        <v>900000</v>
      </c>
      <c r="H201" s="48">
        <f t="shared" si="17"/>
        <v>2100000</v>
      </c>
      <c r="I201" s="47">
        <v>10000</v>
      </c>
    </row>
    <row r="202" spans="2:9" ht="15.75">
      <c r="B202" s="17">
        <v>191</v>
      </c>
      <c r="C202" s="21">
        <f t="shared" si="13"/>
        <v>15606.40981806168</v>
      </c>
      <c r="D202" s="25">
        <f t="shared" si="15"/>
        <v>1725</v>
      </c>
      <c r="E202" s="29">
        <f t="shared" si="14"/>
        <v>13881.40981806168</v>
      </c>
      <c r="F202" s="37">
        <f t="shared" si="19"/>
        <v>696429.8914168883</v>
      </c>
      <c r="G202" s="37">
        <f t="shared" si="16"/>
        <v>890000</v>
      </c>
      <c r="H202" s="48">
        <f t="shared" si="17"/>
        <v>2110000</v>
      </c>
      <c r="I202" s="47">
        <v>10000</v>
      </c>
    </row>
    <row r="203" spans="2:9" ht="15.75">
      <c r="B203" s="17">
        <v>192</v>
      </c>
      <c r="C203" s="21">
        <f t="shared" si="13"/>
        <v>15606.40981806168</v>
      </c>
      <c r="D203" s="25">
        <f t="shared" si="15"/>
        <v>1705.833333333333</v>
      </c>
      <c r="E203" s="29">
        <f t="shared" si="14"/>
        <v>13900.576484728346</v>
      </c>
      <c r="F203" s="37">
        <f t="shared" si="19"/>
        <v>682529.31493216</v>
      </c>
      <c r="G203" s="37">
        <f t="shared" si="16"/>
        <v>880000</v>
      </c>
      <c r="H203" s="48">
        <f t="shared" si="17"/>
        <v>2120000</v>
      </c>
      <c r="I203" s="47">
        <v>10000</v>
      </c>
    </row>
    <row r="204" spans="2:9" ht="15.75">
      <c r="B204" s="17">
        <v>193</v>
      </c>
      <c r="C204" s="21">
        <f aca="true" t="shared" si="20" ref="C204:C251">$C$3/$E$8</f>
        <v>15606.40981806168</v>
      </c>
      <c r="D204" s="25">
        <f t="shared" si="15"/>
        <v>1686.6666666666665</v>
      </c>
      <c r="E204" s="29">
        <f aca="true" t="shared" si="21" ref="E204:E251">C204-D204</f>
        <v>13919.743151395014</v>
      </c>
      <c r="F204" s="37">
        <f aca="true" t="shared" si="22" ref="F204:F235">F203-E204</f>
        <v>668609.571780765</v>
      </c>
      <c r="G204" s="37">
        <f t="shared" si="16"/>
        <v>870000</v>
      </c>
      <c r="H204" s="48">
        <f t="shared" si="17"/>
        <v>2130000</v>
      </c>
      <c r="I204" s="47">
        <v>10000</v>
      </c>
    </row>
    <row r="205" spans="2:9" ht="15.75">
      <c r="B205" s="17">
        <v>194</v>
      </c>
      <c r="C205" s="21">
        <f t="shared" si="20"/>
        <v>15606.40981806168</v>
      </c>
      <c r="D205" s="25">
        <f aca="true" t="shared" si="23" ref="D205:D251">G204*$F$4/100</f>
        <v>1667.5</v>
      </c>
      <c r="E205" s="29">
        <f t="shared" si="21"/>
        <v>13938.90981806168</v>
      </c>
      <c r="F205" s="37">
        <f t="shared" si="22"/>
        <v>654670.6619627033</v>
      </c>
      <c r="G205" s="37">
        <f aca="true" t="shared" si="24" ref="G205:G251">G204-I205</f>
        <v>860000</v>
      </c>
      <c r="H205" s="48">
        <f aca="true" t="shared" si="25" ref="H205:H251">H204+I205</f>
        <v>2140000</v>
      </c>
      <c r="I205" s="47">
        <v>10000</v>
      </c>
    </row>
    <row r="206" spans="2:9" ht="15.75">
      <c r="B206" s="17">
        <v>195</v>
      </c>
      <c r="C206" s="21">
        <f t="shared" si="20"/>
        <v>15606.40981806168</v>
      </c>
      <c r="D206" s="25">
        <f t="shared" si="23"/>
        <v>1648.333333333333</v>
      </c>
      <c r="E206" s="29">
        <f t="shared" si="21"/>
        <v>13958.076484728346</v>
      </c>
      <c r="F206" s="37">
        <f t="shared" si="22"/>
        <v>640712.585477975</v>
      </c>
      <c r="G206" s="37">
        <f t="shared" si="24"/>
        <v>850000</v>
      </c>
      <c r="H206" s="48">
        <f t="shared" si="25"/>
        <v>2150000</v>
      </c>
      <c r="I206" s="47">
        <v>10000</v>
      </c>
    </row>
    <row r="207" spans="2:9" ht="15.75">
      <c r="B207" s="17">
        <v>196</v>
      </c>
      <c r="C207" s="21">
        <f t="shared" si="20"/>
        <v>15606.40981806168</v>
      </c>
      <c r="D207" s="25">
        <f t="shared" si="23"/>
        <v>1629.1666666666665</v>
      </c>
      <c r="E207" s="29">
        <f t="shared" si="21"/>
        <v>13977.243151395014</v>
      </c>
      <c r="F207" s="37">
        <f t="shared" si="22"/>
        <v>626735.34232658</v>
      </c>
      <c r="G207" s="37">
        <f t="shared" si="24"/>
        <v>840000</v>
      </c>
      <c r="H207" s="48">
        <f t="shared" si="25"/>
        <v>2160000</v>
      </c>
      <c r="I207" s="47">
        <v>10000</v>
      </c>
    </row>
    <row r="208" spans="2:9" ht="15.75">
      <c r="B208" s="17">
        <v>197</v>
      </c>
      <c r="C208" s="21">
        <f t="shared" si="20"/>
        <v>15606.40981806168</v>
      </c>
      <c r="D208" s="25">
        <f t="shared" si="23"/>
        <v>1610</v>
      </c>
      <c r="E208" s="29">
        <f t="shared" si="21"/>
        <v>13996.40981806168</v>
      </c>
      <c r="F208" s="37">
        <f t="shared" si="22"/>
        <v>612738.9325085183</v>
      </c>
      <c r="G208" s="37">
        <f t="shared" si="24"/>
        <v>830000</v>
      </c>
      <c r="H208" s="48">
        <f t="shared" si="25"/>
        <v>2170000</v>
      </c>
      <c r="I208" s="47">
        <v>10000</v>
      </c>
    </row>
    <row r="209" spans="2:9" ht="15.75">
      <c r="B209" s="17">
        <v>198</v>
      </c>
      <c r="C209" s="21">
        <f t="shared" si="20"/>
        <v>15606.40981806168</v>
      </c>
      <c r="D209" s="25">
        <f t="shared" si="23"/>
        <v>1590.833333333333</v>
      </c>
      <c r="E209" s="29">
        <f t="shared" si="21"/>
        <v>14015.576484728346</v>
      </c>
      <c r="F209" s="37">
        <f t="shared" si="22"/>
        <v>598723.35602379</v>
      </c>
      <c r="G209" s="37">
        <f t="shared" si="24"/>
        <v>820000</v>
      </c>
      <c r="H209" s="48">
        <f t="shared" si="25"/>
        <v>2180000</v>
      </c>
      <c r="I209" s="47">
        <v>10000</v>
      </c>
    </row>
    <row r="210" spans="2:9" ht="15.75">
      <c r="B210" s="17">
        <v>199</v>
      </c>
      <c r="C210" s="21">
        <f t="shared" si="20"/>
        <v>15606.40981806168</v>
      </c>
      <c r="D210" s="25">
        <f t="shared" si="23"/>
        <v>1571.6666666666665</v>
      </c>
      <c r="E210" s="29">
        <f t="shared" si="21"/>
        <v>14034.743151395014</v>
      </c>
      <c r="F210" s="37">
        <f t="shared" si="22"/>
        <v>584688.612872395</v>
      </c>
      <c r="G210" s="37">
        <f t="shared" si="24"/>
        <v>810000</v>
      </c>
      <c r="H210" s="48">
        <f t="shared" si="25"/>
        <v>2190000</v>
      </c>
      <c r="I210" s="47">
        <v>10000</v>
      </c>
    </row>
    <row r="211" spans="2:9" ht="15.75">
      <c r="B211" s="17">
        <v>200</v>
      </c>
      <c r="C211" s="21">
        <f t="shared" si="20"/>
        <v>15606.40981806168</v>
      </c>
      <c r="D211" s="25">
        <f t="shared" si="23"/>
        <v>1552.5</v>
      </c>
      <c r="E211" s="29">
        <f t="shared" si="21"/>
        <v>14053.90981806168</v>
      </c>
      <c r="F211" s="37">
        <f t="shared" si="22"/>
        <v>570634.7030543333</v>
      </c>
      <c r="G211" s="37">
        <f t="shared" si="24"/>
        <v>800000</v>
      </c>
      <c r="H211" s="48">
        <f t="shared" si="25"/>
        <v>2200000</v>
      </c>
      <c r="I211" s="47">
        <v>10000</v>
      </c>
    </row>
    <row r="212" spans="2:9" ht="15.75">
      <c r="B212" s="17">
        <v>201</v>
      </c>
      <c r="C212" s="21">
        <f t="shared" si="20"/>
        <v>15606.40981806168</v>
      </c>
      <c r="D212" s="25">
        <f t="shared" si="23"/>
        <v>1533.333333333333</v>
      </c>
      <c r="E212" s="29">
        <f t="shared" si="21"/>
        <v>14073.076484728346</v>
      </c>
      <c r="F212" s="37">
        <f t="shared" si="22"/>
        <v>556561.626569605</v>
      </c>
      <c r="G212" s="37">
        <f t="shared" si="24"/>
        <v>790000</v>
      </c>
      <c r="H212" s="48">
        <f t="shared" si="25"/>
        <v>2210000</v>
      </c>
      <c r="I212" s="47">
        <v>10000</v>
      </c>
    </row>
    <row r="213" spans="2:9" ht="15.75">
      <c r="B213" s="17">
        <v>202</v>
      </c>
      <c r="C213" s="21">
        <f t="shared" si="20"/>
        <v>15606.40981806168</v>
      </c>
      <c r="D213" s="25">
        <f t="shared" si="23"/>
        <v>1514.1666666666665</v>
      </c>
      <c r="E213" s="29">
        <f t="shared" si="21"/>
        <v>14092.243151395014</v>
      </c>
      <c r="F213" s="37">
        <f t="shared" si="22"/>
        <v>542469.38341821</v>
      </c>
      <c r="G213" s="37">
        <f t="shared" si="24"/>
        <v>780000</v>
      </c>
      <c r="H213" s="48">
        <f t="shared" si="25"/>
        <v>2220000</v>
      </c>
      <c r="I213" s="47">
        <v>10000</v>
      </c>
    </row>
    <row r="214" spans="2:9" ht="15.75">
      <c r="B214" s="17">
        <v>203</v>
      </c>
      <c r="C214" s="21">
        <f t="shared" si="20"/>
        <v>15606.40981806168</v>
      </c>
      <c r="D214" s="25">
        <f t="shared" si="23"/>
        <v>1495</v>
      </c>
      <c r="E214" s="29">
        <f t="shared" si="21"/>
        <v>14111.40981806168</v>
      </c>
      <c r="F214" s="37">
        <f t="shared" si="22"/>
        <v>528357.9736001483</v>
      </c>
      <c r="G214" s="37">
        <f t="shared" si="24"/>
        <v>770000</v>
      </c>
      <c r="H214" s="48">
        <f t="shared" si="25"/>
        <v>2230000</v>
      </c>
      <c r="I214" s="47">
        <v>10000</v>
      </c>
    </row>
    <row r="215" spans="2:9" ht="15.75">
      <c r="B215" s="17">
        <v>204</v>
      </c>
      <c r="C215" s="21">
        <f t="shared" si="20"/>
        <v>15606.40981806168</v>
      </c>
      <c r="D215" s="25">
        <f t="shared" si="23"/>
        <v>1475.833333333333</v>
      </c>
      <c r="E215" s="29">
        <f t="shared" si="21"/>
        <v>14130.576484728346</v>
      </c>
      <c r="F215" s="37">
        <f t="shared" si="22"/>
        <v>514227.39711541997</v>
      </c>
      <c r="G215" s="37">
        <f t="shared" si="24"/>
        <v>760000</v>
      </c>
      <c r="H215" s="48">
        <f t="shared" si="25"/>
        <v>2240000</v>
      </c>
      <c r="I215" s="47">
        <v>10000</v>
      </c>
    </row>
    <row r="216" spans="2:9" ht="15.75">
      <c r="B216" s="17">
        <v>205</v>
      </c>
      <c r="C216" s="21">
        <f t="shared" si="20"/>
        <v>15606.40981806168</v>
      </c>
      <c r="D216" s="25">
        <f t="shared" si="23"/>
        <v>1456.6666666666665</v>
      </c>
      <c r="E216" s="29">
        <f t="shared" si="21"/>
        <v>14149.743151395014</v>
      </c>
      <c r="F216" s="37">
        <f t="shared" si="22"/>
        <v>500077.65396402497</v>
      </c>
      <c r="G216" s="37">
        <f t="shared" si="24"/>
        <v>750000</v>
      </c>
      <c r="H216" s="48">
        <f t="shared" si="25"/>
        <v>2250000</v>
      </c>
      <c r="I216" s="47">
        <v>10000</v>
      </c>
    </row>
    <row r="217" spans="2:9" ht="15.75">
      <c r="B217" s="17">
        <v>206</v>
      </c>
      <c r="C217" s="21">
        <f t="shared" si="20"/>
        <v>15606.40981806168</v>
      </c>
      <c r="D217" s="25">
        <f t="shared" si="23"/>
        <v>1437.5</v>
      </c>
      <c r="E217" s="29">
        <f t="shared" si="21"/>
        <v>14168.90981806168</v>
      </c>
      <c r="F217" s="37">
        <f t="shared" si="22"/>
        <v>485908.7441459633</v>
      </c>
      <c r="G217" s="37">
        <f t="shared" si="24"/>
        <v>740000</v>
      </c>
      <c r="H217" s="48">
        <f t="shared" si="25"/>
        <v>2260000</v>
      </c>
      <c r="I217" s="47">
        <v>10000</v>
      </c>
    </row>
    <row r="218" spans="2:9" ht="15.75">
      <c r="B218" s="17">
        <v>207</v>
      </c>
      <c r="C218" s="21">
        <f t="shared" si="20"/>
        <v>15606.40981806168</v>
      </c>
      <c r="D218" s="25">
        <f t="shared" si="23"/>
        <v>1418.333333333333</v>
      </c>
      <c r="E218" s="29">
        <f t="shared" si="21"/>
        <v>14188.076484728346</v>
      </c>
      <c r="F218" s="37">
        <f t="shared" si="22"/>
        <v>471720.6676612349</v>
      </c>
      <c r="G218" s="37">
        <f t="shared" si="24"/>
        <v>730000</v>
      </c>
      <c r="H218" s="48">
        <f t="shared" si="25"/>
        <v>2270000</v>
      </c>
      <c r="I218" s="47">
        <v>10000</v>
      </c>
    </row>
    <row r="219" spans="2:9" ht="15.75">
      <c r="B219" s="17">
        <v>208</v>
      </c>
      <c r="C219" s="21">
        <f t="shared" si="20"/>
        <v>15606.40981806168</v>
      </c>
      <c r="D219" s="25">
        <f t="shared" si="23"/>
        <v>1399.1666666666665</v>
      </c>
      <c r="E219" s="29">
        <f t="shared" si="21"/>
        <v>14207.243151395014</v>
      </c>
      <c r="F219" s="37">
        <f t="shared" si="22"/>
        <v>457513.4245098399</v>
      </c>
      <c r="G219" s="37">
        <f t="shared" si="24"/>
        <v>720000</v>
      </c>
      <c r="H219" s="48">
        <f t="shared" si="25"/>
        <v>2280000</v>
      </c>
      <c r="I219" s="47">
        <v>10000</v>
      </c>
    </row>
    <row r="220" spans="2:9" ht="15.75">
      <c r="B220" s="17">
        <v>209</v>
      </c>
      <c r="C220" s="21">
        <f t="shared" si="20"/>
        <v>15606.40981806168</v>
      </c>
      <c r="D220" s="25">
        <f t="shared" si="23"/>
        <v>1380</v>
      </c>
      <c r="E220" s="29">
        <f t="shared" si="21"/>
        <v>14226.40981806168</v>
      </c>
      <c r="F220" s="37">
        <f t="shared" si="22"/>
        <v>443287.0146917782</v>
      </c>
      <c r="G220" s="37">
        <f t="shared" si="24"/>
        <v>710000</v>
      </c>
      <c r="H220" s="48">
        <f t="shared" si="25"/>
        <v>2290000</v>
      </c>
      <c r="I220" s="47">
        <v>10000</v>
      </c>
    </row>
    <row r="221" spans="2:9" ht="15.75">
      <c r="B221" s="17">
        <v>210</v>
      </c>
      <c r="C221" s="21">
        <f t="shared" si="20"/>
        <v>15606.40981806168</v>
      </c>
      <c r="D221" s="25">
        <f t="shared" si="23"/>
        <v>1360.833333333333</v>
      </c>
      <c r="E221" s="29">
        <f t="shared" si="21"/>
        <v>14245.576484728346</v>
      </c>
      <c r="F221" s="37">
        <f t="shared" si="22"/>
        <v>429041.43820704985</v>
      </c>
      <c r="G221" s="37">
        <f t="shared" si="24"/>
        <v>700000</v>
      </c>
      <c r="H221" s="48">
        <f t="shared" si="25"/>
        <v>2300000</v>
      </c>
      <c r="I221" s="47">
        <v>10000</v>
      </c>
    </row>
    <row r="222" spans="2:9" ht="15.75">
      <c r="B222" s="17">
        <v>211</v>
      </c>
      <c r="C222" s="21">
        <f t="shared" si="20"/>
        <v>15606.40981806168</v>
      </c>
      <c r="D222" s="25">
        <f t="shared" si="23"/>
        <v>1341.6666666666665</v>
      </c>
      <c r="E222" s="29">
        <f t="shared" si="21"/>
        <v>14264.743151395014</v>
      </c>
      <c r="F222" s="37">
        <f t="shared" si="22"/>
        <v>414776.69505565485</v>
      </c>
      <c r="G222" s="37">
        <f t="shared" si="24"/>
        <v>690000</v>
      </c>
      <c r="H222" s="48">
        <f t="shared" si="25"/>
        <v>2310000</v>
      </c>
      <c r="I222" s="47">
        <v>10000</v>
      </c>
    </row>
    <row r="223" spans="2:9" ht="15.75">
      <c r="B223" s="17">
        <v>212</v>
      </c>
      <c r="C223" s="21">
        <f t="shared" si="20"/>
        <v>15606.40981806168</v>
      </c>
      <c r="D223" s="25">
        <f t="shared" si="23"/>
        <v>1322.5</v>
      </c>
      <c r="E223" s="29">
        <f t="shared" si="21"/>
        <v>14283.90981806168</v>
      </c>
      <c r="F223" s="37">
        <f t="shared" si="22"/>
        <v>400492.78523759317</v>
      </c>
      <c r="G223" s="37">
        <f t="shared" si="24"/>
        <v>680000</v>
      </c>
      <c r="H223" s="48">
        <f t="shared" si="25"/>
        <v>2320000</v>
      </c>
      <c r="I223" s="47">
        <v>10000</v>
      </c>
    </row>
    <row r="224" spans="2:9" ht="15.75">
      <c r="B224" s="17">
        <v>213</v>
      </c>
      <c r="C224" s="21">
        <f t="shared" si="20"/>
        <v>15606.40981806168</v>
      </c>
      <c r="D224" s="25">
        <f t="shared" si="23"/>
        <v>1303.3333333333333</v>
      </c>
      <c r="E224" s="29">
        <f t="shared" si="21"/>
        <v>14303.076484728346</v>
      </c>
      <c r="F224" s="37">
        <f t="shared" si="22"/>
        <v>386189.7087528648</v>
      </c>
      <c r="G224" s="37">
        <f t="shared" si="24"/>
        <v>670000</v>
      </c>
      <c r="H224" s="48">
        <f t="shared" si="25"/>
        <v>2330000</v>
      </c>
      <c r="I224" s="47">
        <v>10000</v>
      </c>
    </row>
    <row r="225" spans="2:9" ht="15.75">
      <c r="B225" s="17">
        <v>214</v>
      </c>
      <c r="C225" s="21">
        <f t="shared" si="20"/>
        <v>15606.40981806168</v>
      </c>
      <c r="D225" s="25">
        <f t="shared" si="23"/>
        <v>1284.1666666666665</v>
      </c>
      <c r="E225" s="29">
        <f t="shared" si="21"/>
        <v>14322.243151395014</v>
      </c>
      <c r="F225" s="37">
        <f t="shared" si="22"/>
        <v>371867.4656014698</v>
      </c>
      <c r="G225" s="37">
        <f t="shared" si="24"/>
        <v>660000</v>
      </c>
      <c r="H225" s="48">
        <f t="shared" si="25"/>
        <v>2340000</v>
      </c>
      <c r="I225" s="47">
        <v>10000</v>
      </c>
    </row>
    <row r="226" spans="2:9" ht="15.75">
      <c r="B226" s="17">
        <v>215</v>
      </c>
      <c r="C226" s="21">
        <f t="shared" si="20"/>
        <v>15606.40981806168</v>
      </c>
      <c r="D226" s="25">
        <f t="shared" si="23"/>
        <v>1264.9999999999998</v>
      </c>
      <c r="E226" s="29">
        <f t="shared" si="21"/>
        <v>14341.40981806168</v>
      </c>
      <c r="F226" s="37">
        <f t="shared" si="22"/>
        <v>357526.0557834081</v>
      </c>
      <c r="G226" s="37">
        <f t="shared" si="24"/>
        <v>650000</v>
      </c>
      <c r="H226" s="48">
        <f t="shared" si="25"/>
        <v>2350000</v>
      </c>
      <c r="I226" s="47">
        <v>10000</v>
      </c>
    </row>
    <row r="227" spans="2:9" ht="15.75">
      <c r="B227" s="17">
        <v>216</v>
      </c>
      <c r="C227" s="21">
        <f t="shared" si="20"/>
        <v>15606.40981806168</v>
      </c>
      <c r="D227" s="25">
        <f t="shared" si="23"/>
        <v>1245.8333333333333</v>
      </c>
      <c r="E227" s="29">
        <f t="shared" si="21"/>
        <v>14360.576484728346</v>
      </c>
      <c r="F227" s="37">
        <f t="shared" si="22"/>
        <v>343165.47929867974</v>
      </c>
      <c r="G227" s="37">
        <f t="shared" si="24"/>
        <v>640000</v>
      </c>
      <c r="H227" s="48">
        <f t="shared" si="25"/>
        <v>2360000</v>
      </c>
      <c r="I227" s="47">
        <v>10000</v>
      </c>
    </row>
    <row r="228" spans="2:9" ht="15.75">
      <c r="B228" s="17">
        <v>217</v>
      </c>
      <c r="C228" s="21">
        <f t="shared" si="20"/>
        <v>15606.40981806168</v>
      </c>
      <c r="D228" s="25">
        <f t="shared" si="23"/>
        <v>1226.6666666666665</v>
      </c>
      <c r="E228" s="29">
        <f t="shared" si="21"/>
        <v>14379.743151395014</v>
      </c>
      <c r="F228" s="37">
        <f t="shared" si="22"/>
        <v>328785.73614728474</v>
      </c>
      <c r="G228" s="37">
        <f t="shared" si="24"/>
        <v>630000</v>
      </c>
      <c r="H228" s="48">
        <f t="shared" si="25"/>
        <v>2370000</v>
      </c>
      <c r="I228" s="47">
        <v>10000</v>
      </c>
    </row>
    <row r="229" spans="2:9" ht="15.75">
      <c r="B229" s="17">
        <v>218</v>
      </c>
      <c r="C229" s="21">
        <f t="shared" si="20"/>
        <v>15606.40981806168</v>
      </c>
      <c r="D229" s="25">
        <f t="shared" si="23"/>
        <v>1207.4999999999998</v>
      </c>
      <c r="E229" s="29">
        <f t="shared" si="21"/>
        <v>14398.90981806168</v>
      </c>
      <c r="F229" s="37">
        <f t="shared" si="22"/>
        <v>314386.82632922305</v>
      </c>
      <c r="G229" s="37">
        <f t="shared" si="24"/>
        <v>620000</v>
      </c>
      <c r="H229" s="48">
        <f t="shared" si="25"/>
        <v>2380000</v>
      </c>
      <c r="I229" s="47">
        <v>10000</v>
      </c>
    </row>
    <row r="230" spans="2:9" ht="15.75">
      <c r="B230" s="17">
        <v>219</v>
      </c>
      <c r="C230" s="21">
        <f t="shared" si="20"/>
        <v>15606.40981806168</v>
      </c>
      <c r="D230" s="25">
        <f t="shared" si="23"/>
        <v>1188.3333333333333</v>
      </c>
      <c r="E230" s="29">
        <f t="shared" si="21"/>
        <v>14418.076484728346</v>
      </c>
      <c r="F230" s="37">
        <f t="shared" si="22"/>
        <v>299968.7498444947</v>
      </c>
      <c r="G230" s="37">
        <f t="shared" si="24"/>
        <v>610000</v>
      </c>
      <c r="H230" s="48">
        <f t="shared" si="25"/>
        <v>2390000</v>
      </c>
      <c r="I230" s="47">
        <v>10000</v>
      </c>
    </row>
    <row r="231" spans="2:9" ht="15.75">
      <c r="B231" s="17">
        <v>220</v>
      </c>
      <c r="C231" s="21">
        <f t="shared" si="20"/>
        <v>15606.40981806168</v>
      </c>
      <c r="D231" s="25">
        <f t="shared" si="23"/>
        <v>1169.1666666666665</v>
      </c>
      <c r="E231" s="29">
        <f t="shared" si="21"/>
        <v>14437.243151395014</v>
      </c>
      <c r="F231" s="37">
        <f t="shared" si="22"/>
        <v>285531.5066930997</v>
      </c>
      <c r="G231" s="37">
        <f t="shared" si="24"/>
        <v>600000</v>
      </c>
      <c r="H231" s="48">
        <f t="shared" si="25"/>
        <v>2400000</v>
      </c>
      <c r="I231" s="47">
        <v>10000</v>
      </c>
    </row>
    <row r="232" spans="2:9" ht="15.75">
      <c r="B232" s="17">
        <v>221</v>
      </c>
      <c r="C232" s="21">
        <f t="shared" si="20"/>
        <v>15606.40981806168</v>
      </c>
      <c r="D232" s="25">
        <f t="shared" si="23"/>
        <v>1149.9999999999998</v>
      </c>
      <c r="E232" s="29">
        <f t="shared" si="21"/>
        <v>14456.40981806168</v>
      </c>
      <c r="F232" s="37">
        <f t="shared" si="22"/>
        <v>271075.096875038</v>
      </c>
      <c r="G232" s="37">
        <f t="shared" si="24"/>
        <v>590000</v>
      </c>
      <c r="H232" s="48">
        <f t="shared" si="25"/>
        <v>2410000</v>
      </c>
      <c r="I232" s="47">
        <v>10000</v>
      </c>
    </row>
    <row r="233" spans="2:9" ht="15.75">
      <c r="B233" s="17">
        <v>222</v>
      </c>
      <c r="C233" s="21">
        <f t="shared" si="20"/>
        <v>15606.40981806168</v>
      </c>
      <c r="D233" s="25">
        <f t="shared" si="23"/>
        <v>1130.8333333333333</v>
      </c>
      <c r="E233" s="29">
        <f t="shared" si="21"/>
        <v>14475.576484728346</v>
      </c>
      <c r="F233" s="37">
        <f t="shared" si="22"/>
        <v>256599.52039030966</v>
      </c>
      <c r="G233" s="37">
        <f t="shared" si="24"/>
        <v>580000</v>
      </c>
      <c r="H233" s="48">
        <f t="shared" si="25"/>
        <v>2420000</v>
      </c>
      <c r="I233" s="47">
        <v>10000</v>
      </c>
    </row>
    <row r="234" spans="2:9" ht="15.75">
      <c r="B234" s="17">
        <v>223</v>
      </c>
      <c r="C234" s="21">
        <f t="shared" si="20"/>
        <v>15606.40981806168</v>
      </c>
      <c r="D234" s="25">
        <f t="shared" si="23"/>
        <v>1111.6666666666665</v>
      </c>
      <c r="E234" s="29">
        <f t="shared" si="21"/>
        <v>14494.743151395014</v>
      </c>
      <c r="F234" s="37">
        <f t="shared" si="22"/>
        <v>242104.77723891463</v>
      </c>
      <c r="G234" s="37">
        <f t="shared" si="24"/>
        <v>570000</v>
      </c>
      <c r="H234" s="48">
        <f t="shared" si="25"/>
        <v>2430000</v>
      </c>
      <c r="I234" s="47">
        <v>10000</v>
      </c>
    </row>
    <row r="235" spans="2:9" ht="15.75">
      <c r="B235" s="17">
        <v>224</v>
      </c>
      <c r="C235" s="21">
        <f t="shared" si="20"/>
        <v>15606.40981806168</v>
      </c>
      <c r="D235" s="25">
        <f t="shared" si="23"/>
        <v>1092.4999999999998</v>
      </c>
      <c r="E235" s="29">
        <f t="shared" si="21"/>
        <v>14513.90981806168</v>
      </c>
      <c r="F235" s="37">
        <f t="shared" si="22"/>
        <v>227590.86742085294</v>
      </c>
      <c r="G235" s="37">
        <f t="shared" si="24"/>
        <v>560000</v>
      </c>
      <c r="H235" s="48">
        <f t="shared" si="25"/>
        <v>2440000</v>
      </c>
      <c r="I235" s="47">
        <v>10000</v>
      </c>
    </row>
    <row r="236" spans="2:9" ht="15.75">
      <c r="B236" s="17">
        <v>225</v>
      </c>
      <c r="C236" s="21">
        <f t="shared" si="20"/>
        <v>15606.40981806168</v>
      </c>
      <c r="D236" s="25">
        <f t="shared" si="23"/>
        <v>1073.3333333333333</v>
      </c>
      <c r="E236" s="29">
        <f t="shared" si="21"/>
        <v>14533.076484728346</v>
      </c>
      <c r="F236" s="37">
        <f aca="true" t="shared" si="26" ref="F236:F251">F235-E236</f>
        <v>213057.7909361246</v>
      </c>
      <c r="G236" s="37">
        <f t="shared" si="24"/>
        <v>550000</v>
      </c>
      <c r="H236" s="48">
        <f t="shared" si="25"/>
        <v>2450000</v>
      </c>
      <c r="I236" s="47">
        <v>10000</v>
      </c>
    </row>
    <row r="237" spans="2:9" ht="15.75">
      <c r="B237" s="17">
        <v>226</v>
      </c>
      <c r="C237" s="21">
        <f t="shared" si="20"/>
        <v>15606.40981806168</v>
      </c>
      <c r="D237" s="25">
        <f t="shared" si="23"/>
        <v>1054.1666666666665</v>
      </c>
      <c r="E237" s="29">
        <f t="shared" si="21"/>
        <v>14552.243151395014</v>
      </c>
      <c r="F237" s="37">
        <f t="shared" si="26"/>
        <v>198505.54778472957</v>
      </c>
      <c r="G237" s="37">
        <f t="shared" si="24"/>
        <v>540000</v>
      </c>
      <c r="H237" s="48">
        <f t="shared" si="25"/>
        <v>2460000</v>
      </c>
      <c r="I237" s="47">
        <v>10000</v>
      </c>
    </row>
    <row r="238" spans="2:9" ht="15.75">
      <c r="B238" s="17">
        <v>227</v>
      </c>
      <c r="C238" s="21">
        <f t="shared" si="20"/>
        <v>15606.40981806168</v>
      </c>
      <c r="D238" s="25">
        <f t="shared" si="23"/>
        <v>1034.9999999999998</v>
      </c>
      <c r="E238" s="29">
        <f t="shared" si="21"/>
        <v>14571.40981806168</v>
      </c>
      <c r="F238" s="37">
        <f t="shared" si="26"/>
        <v>183934.13796666788</v>
      </c>
      <c r="G238" s="37">
        <f t="shared" si="24"/>
        <v>530000</v>
      </c>
      <c r="H238" s="48">
        <f t="shared" si="25"/>
        <v>2470000</v>
      </c>
      <c r="I238" s="47">
        <v>10000</v>
      </c>
    </row>
    <row r="239" spans="2:9" ht="15.75">
      <c r="B239" s="17">
        <v>228</v>
      </c>
      <c r="C239" s="21">
        <f t="shared" si="20"/>
        <v>15606.40981806168</v>
      </c>
      <c r="D239" s="25">
        <f t="shared" si="23"/>
        <v>1015.8333333333333</v>
      </c>
      <c r="E239" s="29">
        <f t="shared" si="21"/>
        <v>14590.576484728346</v>
      </c>
      <c r="F239" s="37">
        <f t="shared" si="26"/>
        <v>169343.56148193954</v>
      </c>
      <c r="G239" s="37">
        <f t="shared" si="24"/>
        <v>520000</v>
      </c>
      <c r="H239" s="48">
        <f t="shared" si="25"/>
        <v>2480000</v>
      </c>
      <c r="I239" s="47">
        <v>10000</v>
      </c>
    </row>
    <row r="240" spans="2:9" ht="15.75">
      <c r="B240" s="17">
        <v>229</v>
      </c>
      <c r="C240" s="21">
        <f t="shared" si="20"/>
        <v>15606.40981806168</v>
      </c>
      <c r="D240" s="25">
        <f t="shared" si="23"/>
        <v>996.6666666666665</v>
      </c>
      <c r="E240" s="29">
        <f t="shared" si="21"/>
        <v>14609.743151395014</v>
      </c>
      <c r="F240" s="37">
        <f t="shared" si="26"/>
        <v>154733.8183305445</v>
      </c>
      <c r="G240" s="37">
        <f t="shared" si="24"/>
        <v>510000</v>
      </c>
      <c r="H240" s="48">
        <f t="shared" si="25"/>
        <v>2490000</v>
      </c>
      <c r="I240" s="47">
        <v>10000</v>
      </c>
    </row>
    <row r="241" spans="2:9" ht="15.75">
      <c r="B241" s="17">
        <v>230</v>
      </c>
      <c r="C241" s="21">
        <f t="shared" si="20"/>
        <v>15606.40981806168</v>
      </c>
      <c r="D241" s="25">
        <f t="shared" si="23"/>
        <v>977.4999999999999</v>
      </c>
      <c r="E241" s="29">
        <f t="shared" si="21"/>
        <v>14628.90981806168</v>
      </c>
      <c r="F241" s="37">
        <f t="shared" si="26"/>
        <v>140104.90851248283</v>
      </c>
      <c r="G241" s="37">
        <f t="shared" si="24"/>
        <v>500000</v>
      </c>
      <c r="H241" s="48">
        <f t="shared" si="25"/>
        <v>2500000</v>
      </c>
      <c r="I241" s="47">
        <v>10000</v>
      </c>
    </row>
    <row r="242" spans="2:9" ht="15.75">
      <c r="B242" s="17">
        <v>231</v>
      </c>
      <c r="C242" s="21">
        <f t="shared" si="20"/>
        <v>15606.40981806168</v>
      </c>
      <c r="D242" s="25">
        <f t="shared" si="23"/>
        <v>958.3333333333333</v>
      </c>
      <c r="E242" s="29">
        <f t="shared" si="21"/>
        <v>14648.076484728346</v>
      </c>
      <c r="F242" s="37">
        <f t="shared" si="26"/>
        <v>125456.83202775448</v>
      </c>
      <c r="G242" s="37">
        <f t="shared" si="24"/>
        <v>490000</v>
      </c>
      <c r="H242" s="48">
        <f t="shared" si="25"/>
        <v>2510000</v>
      </c>
      <c r="I242" s="47">
        <v>10000</v>
      </c>
    </row>
    <row r="243" spans="2:9" ht="15.75">
      <c r="B243" s="17">
        <v>232</v>
      </c>
      <c r="C243" s="21">
        <f t="shared" si="20"/>
        <v>15606.40981806168</v>
      </c>
      <c r="D243" s="25">
        <f t="shared" si="23"/>
        <v>939.1666666666665</v>
      </c>
      <c r="E243" s="29">
        <f t="shared" si="21"/>
        <v>14667.243151395014</v>
      </c>
      <c r="F243" s="37">
        <f t="shared" si="26"/>
        <v>110789.58887635947</v>
      </c>
      <c r="G243" s="37">
        <f t="shared" si="24"/>
        <v>480000</v>
      </c>
      <c r="H243" s="48">
        <f t="shared" si="25"/>
        <v>2520000</v>
      </c>
      <c r="I243" s="47">
        <v>10000</v>
      </c>
    </row>
    <row r="244" spans="2:9" ht="15.75">
      <c r="B244" s="17">
        <v>233</v>
      </c>
      <c r="C244" s="21">
        <f t="shared" si="20"/>
        <v>15606.40981806168</v>
      </c>
      <c r="D244" s="25">
        <f t="shared" si="23"/>
        <v>920</v>
      </c>
      <c r="E244" s="29">
        <f t="shared" si="21"/>
        <v>14686.40981806168</v>
      </c>
      <c r="F244" s="37">
        <f t="shared" si="26"/>
        <v>96103.17905829778</v>
      </c>
      <c r="G244" s="37">
        <f t="shared" si="24"/>
        <v>470000</v>
      </c>
      <c r="H244" s="48">
        <f t="shared" si="25"/>
        <v>2530000</v>
      </c>
      <c r="I244" s="47">
        <v>10000</v>
      </c>
    </row>
    <row r="245" spans="2:9" ht="15.75">
      <c r="B245" s="17">
        <v>234</v>
      </c>
      <c r="C245" s="21">
        <f t="shared" si="20"/>
        <v>15606.40981806168</v>
      </c>
      <c r="D245" s="25">
        <f t="shared" si="23"/>
        <v>900.8333333333333</v>
      </c>
      <c r="E245" s="29">
        <f t="shared" si="21"/>
        <v>14705.576484728346</v>
      </c>
      <c r="F245" s="37">
        <f t="shared" si="26"/>
        <v>81397.60257356944</v>
      </c>
      <c r="G245" s="37">
        <f t="shared" si="24"/>
        <v>460000</v>
      </c>
      <c r="H245" s="48">
        <f t="shared" si="25"/>
        <v>2540000</v>
      </c>
      <c r="I245" s="47">
        <v>10000</v>
      </c>
    </row>
    <row r="246" spans="2:9" ht="15.75">
      <c r="B246" s="17">
        <v>235</v>
      </c>
      <c r="C246" s="21">
        <f t="shared" si="20"/>
        <v>15606.40981806168</v>
      </c>
      <c r="D246" s="25">
        <f t="shared" si="23"/>
        <v>881.6666666666665</v>
      </c>
      <c r="E246" s="29">
        <f t="shared" si="21"/>
        <v>14724.743151395014</v>
      </c>
      <c r="F246" s="37">
        <f t="shared" si="26"/>
        <v>66672.85942217443</v>
      </c>
      <c r="G246" s="37">
        <f t="shared" si="24"/>
        <v>450000</v>
      </c>
      <c r="H246" s="48">
        <f t="shared" si="25"/>
        <v>2550000</v>
      </c>
      <c r="I246" s="47">
        <v>10000</v>
      </c>
    </row>
    <row r="247" spans="2:9" ht="15.75">
      <c r="B247" s="17">
        <v>236</v>
      </c>
      <c r="C247" s="21">
        <f t="shared" si="20"/>
        <v>15606.40981806168</v>
      </c>
      <c r="D247" s="25">
        <f t="shared" si="23"/>
        <v>862.5</v>
      </c>
      <c r="E247" s="29">
        <f t="shared" si="21"/>
        <v>14743.90981806168</v>
      </c>
      <c r="F247" s="37">
        <f t="shared" si="26"/>
        <v>51928.94960411275</v>
      </c>
      <c r="G247" s="37">
        <f t="shared" si="24"/>
        <v>440000</v>
      </c>
      <c r="H247" s="48">
        <f t="shared" si="25"/>
        <v>2560000</v>
      </c>
      <c r="I247" s="47">
        <v>10000</v>
      </c>
    </row>
    <row r="248" spans="2:9" ht="15.75">
      <c r="B248" s="17">
        <v>237</v>
      </c>
      <c r="C248" s="21">
        <f t="shared" si="20"/>
        <v>15606.40981806168</v>
      </c>
      <c r="D248" s="25">
        <f t="shared" si="23"/>
        <v>843.3333333333333</v>
      </c>
      <c r="E248" s="29">
        <f t="shared" si="21"/>
        <v>14763.076484728346</v>
      </c>
      <c r="F248" s="37">
        <f t="shared" si="26"/>
        <v>37165.8731193844</v>
      </c>
      <c r="G248" s="37">
        <f t="shared" si="24"/>
        <v>430000</v>
      </c>
      <c r="H248" s="48">
        <f t="shared" si="25"/>
        <v>2570000</v>
      </c>
      <c r="I248" s="47">
        <v>10000</v>
      </c>
    </row>
    <row r="249" spans="2:9" ht="15.75">
      <c r="B249" s="17">
        <v>238</v>
      </c>
      <c r="C249" s="21">
        <f t="shared" si="20"/>
        <v>15606.40981806168</v>
      </c>
      <c r="D249" s="25">
        <f t="shared" si="23"/>
        <v>824.1666666666665</v>
      </c>
      <c r="E249" s="29">
        <f t="shared" si="21"/>
        <v>14782.243151395014</v>
      </c>
      <c r="F249" s="37">
        <f t="shared" si="26"/>
        <v>22383.629967989385</v>
      </c>
      <c r="G249" s="37">
        <f t="shared" si="24"/>
        <v>420000</v>
      </c>
      <c r="H249" s="48">
        <f t="shared" si="25"/>
        <v>2580000</v>
      </c>
      <c r="I249" s="47">
        <v>10000</v>
      </c>
    </row>
    <row r="250" spans="2:9" ht="15.75">
      <c r="B250" s="17">
        <v>239</v>
      </c>
      <c r="C250" s="21">
        <f t="shared" si="20"/>
        <v>15606.40981806168</v>
      </c>
      <c r="D250" s="25">
        <f t="shared" si="23"/>
        <v>805</v>
      </c>
      <c r="E250" s="29">
        <f t="shared" si="21"/>
        <v>14801.40981806168</v>
      </c>
      <c r="F250" s="37">
        <f t="shared" si="26"/>
        <v>7582.220149927705</v>
      </c>
      <c r="G250" s="37">
        <f t="shared" si="24"/>
        <v>410000</v>
      </c>
      <c r="H250" s="48">
        <f t="shared" si="25"/>
        <v>2590000</v>
      </c>
      <c r="I250" s="47">
        <v>10000</v>
      </c>
    </row>
    <row r="251" spans="2:9" ht="16.5" thickBot="1">
      <c r="B251" s="18">
        <v>240</v>
      </c>
      <c r="C251" s="42">
        <f t="shared" si="20"/>
        <v>15606.40981806168</v>
      </c>
      <c r="D251" s="43">
        <f t="shared" si="23"/>
        <v>785.8333333333333</v>
      </c>
      <c r="E251" s="44">
        <f t="shared" si="21"/>
        <v>14820.576484728346</v>
      </c>
      <c r="F251" s="45">
        <f t="shared" si="26"/>
        <v>-7238.356334800641</v>
      </c>
      <c r="G251" s="37">
        <f t="shared" si="24"/>
        <v>400000</v>
      </c>
      <c r="H251" s="48">
        <f t="shared" si="25"/>
        <v>2600000</v>
      </c>
      <c r="I251" s="47">
        <v>10000</v>
      </c>
    </row>
    <row r="252" ht="15.75">
      <c r="D252" s="4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dcterms:created xsi:type="dcterms:W3CDTF">2003-02-18T03:35:26Z</dcterms:created>
  <dcterms:modified xsi:type="dcterms:W3CDTF">2015-11-20T00:32:15Z</dcterms:modified>
  <cp:category/>
  <cp:version/>
  <cp:contentType/>
  <cp:contentStatus/>
</cp:coreProperties>
</file>